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4240" windowHeight="11730"/>
  </bookViews>
  <sheets>
    <sheet name="ORÇAMENTARIA" sheetId="3" r:id="rId1"/>
    <sheet name="BDI TCU 2622 -URBANAS " sheetId="5" r:id="rId2"/>
  </sheets>
  <externalReferences>
    <externalReference r:id="rId3"/>
    <externalReference r:id="rId4"/>
    <externalReference r:id="rId5"/>
    <externalReference r:id="rId6"/>
    <externalReference r:id="rId7"/>
    <externalReference r:id="rId8"/>
  </externalReferences>
  <definedNames>
    <definedName name="_xlnm.Print_Area" localSheetId="1">'BDI TCU 2622 -URBANAS '!$B$1:$J$42</definedName>
    <definedName name="_xlnm.Print_Area" localSheetId="0">ORÇAMENTARIA!$A$1:$H$31</definedName>
    <definedName name="Aut_original">[1]PROJETO!#REF!</definedName>
    <definedName name="Aut_resumo">[2]RESUMO_AUT1!#REF!</definedName>
    <definedName name="CONS">#REF!</definedName>
    <definedName name="CONSUMO">[3]QuQuant!#REF!</definedName>
    <definedName name="Descricao">#REF!</definedName>
    <definedName name="DIMPAV">#REF!</definedName>
    <definedName name="Meu">#REF!</definedName>
    <definedName name="Print">[4]QuQuant!#REF!</definedName>
    <definedName name="Print_Area_MI">[5]qorcamentodnerL1!#REF!</definedName>
  </definedNames>
  <calcPr calcId="125725"/>
</workbook>
</file>

<file path=xl/calcChain.xml><?xml version="1.0" encoding="utf-8"?>
<calcChain xmlns="http://schemas.openxmlformats.org/spreadsheetml/2006/main">
  <c r="B9" i="5"/>
  <c r="H20" i="3"/>
  <c r="H13"/>
  <c r="H15"/>
  <c r="G14"/>
  <c r="H14" s="1"/>
  <c r="G15"/>
  <c r="G16"/>
  <c r="H16" s="1"/>
  <c r="G17"/>
  <c r="H17" s="1"/>
  <c r="C32" i="5"/>
  <c r="J31"/>
  <c r="C30"/>
  <c r="C29"/>
  <c r="C28"/>
  <c r="C27"/>
  <c r="C26"/>
  <c r="C25"/>
  <c r="C24"/>
  <c r="L22"/>
  <c r="J11"/>
  <c r="G13" i="3" l="1"/>
  <c r="G18"/>
  <c r="H18" s="1"/>
  <c r="G19"/>
  <c r="H19" s="1"/>
  <c r="G12"/>
</calcChain>
</file>

<file path=xl/sharedStrings.xml><?xml version="1.0" encoding="utf-8"?>
<sst xmlns="http://schemas.openxmlformats.org/spreadsheetml/2006/main" count="106" uniqueCount="77">
  <si>
    <t>PLANILHA ORÇAMENTÁRIA DE CUSTOS</t>
  </si>
  <si>
    <t xml:space="preserve">FORMA DE EXECUÇÃO: </t>
  </si>
  <si>
    <t>(    ) DIRETA</t>
  </si>
  <si>
    <t>( x  )INDIRETA</t>
  </si>
  <si>
    <t>BDI</t>
  </si>
  <si>
    <t>ITEM</t>
  </si>
  <si>
    <t>CÓDIGO</t>
  </si>
  <si>
    <t>DESCRIÇÃO</t>
  </si>
  <si>
    <t>UNIDADE</t>
  </si>
  <si>
    <t>QUANTIDADE</t>
  </si>
  <si>
    <t>PREÇO UNITÁRIO S/ BDI</t>
  </si>
  <si>
    <t>PREÇO UNITÁRIO C/ BDI</t>
  </si>
  <si>
    <t>PREÇO TOTAL</t>
  </si>
  <si>
    <t>TOTAL GERAL DA OBRA</t>
  </si>
  <si>
    <t>1.1</t>
  </si>
  <si>
    <t xml:space="preserve">FOLHA Nº: </t>
  </si>
  <si>
    <t>Acórdão 2622/2013</t>
  </si>
  <si>
    <t>CALCULO DO BDI -RODOVIAS , FERROVIAS E CONGENERES</t>
  </si>
  <si>
    <t>Empreendimento ( Nome/Apelido)</t>
  </si>
  <si>
    <t>Município</t>
  </si>
  <si>
    <t>UF</t>
  </si>
  <si>
    <t>Parâmetros para cálculo do BDI</t>
  </si>
  <si>
    <t>Itens Admissíveis</t>
  </si>
  <si>
    <t>Intervalos admissíveis sem justificativa</t>
  </si>
  <si>
    <t>Índices adotados</t>
  </si>
  <si>
    <t>Administração Central (AC)</t>
  </si>
  <si>
    <t xml:space="preserve">De </t>
  </si>
  <si>
    <t>até</t>
  </si>
  <si>
    <t>Seguro e Garantia (S+G)</t>
  </si>
  <si>
    <t>Risco (R)</t>
  </si>
  <si>
    <t>Despesas financeiras (DF)</t>
  </si>
  <si>
    <t>Lucro (L)</t>
  </si>
  <si>
    <t>Tributos (T)</t>
  </si>
  <si>
    <t>INSS desoneração (E)</t>
  </si>
  <si>
    <t>ou</t>
  </si>
  <si>
    <t>Controle</t>
  </si>
  <si>
    <t>BDI ADMISSÍVEL</t>
  </si>
  <si>
    <t>BDI NÃO ADMISSÍVEL</t>
  </si>
  <si>
    <t>BDI CALCULADO ----&gt;</t>
  </si>
  <si>
    <t>BDI = [(1+AC+S+R+G)*(1+DF)*(1+L)/(1-(T+E))-1]</t>
  </si>
  <si>
    <t>PREFEITURA MUNICIPAL DE LAGOA SANTA</t>
  </si>
  <si>
    <t>LAGOA SANTA</t>
  </si>
  <si>
    <t>SERVIÇO</t>
  </si>
  <si>
    <t>LOCAL: DIVERSOS NO MUNICÍPIO DE LAGOA SANTA</t>
  </si>
  <si>
    <r>
      <t>M</t>
    </r>
    <r>
      <rPr>
        <sz val="12"/>
        <color indexed="8"/>
        <rFont val="Arial"/>
        <family val="2"/>
      </rPr>
      <t>³</t>
    </r>
  </si>
  <si>
    <t xml:space="preserve">Responsável técnico pela elaboração da planilha: </t>
  </si>
  <si>
    <t>PRAZO DE EXECUÇÃO: 12 MESES</t>
  </si>
  <si>
    <t>1.2</t>
  </si>
  <si>
    <t>89.05.01</t>
  </si>
  <si>
    <t>89.07.12</t>
  </si>
  <si>
    <t>CONCRETO USINADO BOMBEAVEL FCK&gt;=20,0MPA</t>
  </si>
  <si>
    <t>89.07.13</t>
  </si>
  <si>
    <t>CONCRETO USINADO BOMBEAVEL FCK&gt;=25,0MPA</t>
  </si>
  <si>
    <t xml:space="preserve">Tributos (T) </t>
  </si>
  <si>
    <t>TRIBUTOS PRATICADOS NO MUNICÍPIO</t>
  </si>
  <si>
    <t xml:space="preserve">INSS </t>
  </si>
  <si>
    <t>PIS/COFINS</t>
  </si>
  <si>
    <t>Nos percentuais referentes a tributos deverá ser considerado para efeito de calculo o ISS do município ou correspondente na sua inserção no Simples Nacional;</t>
  </si>
  <si>
    <t>89.07.15</t>
  </si>
  <si>
    <t>CONCRETO USINADO BOMBEAVEL FCK&gt;=30,0MPA</t>
  </si>
  <si>
    <t>1.3</t>
  </si>
  <si>
    <t>1.4</t>
  </si>
  <si>
    <t>1.5</t>
  </si>
  <si>
    <t>1.6</t>
  </si>
  <si>
    <t>1.7</t>
  </si>
  <si>
    <t>CONCRETO USINADO FCK&gt;=20,0 MPA - BRITA 0 E 1 - FORNECIMENTO</t>
  </si>
  <si>
    <t>CONCRETO USINADO FCK&gt;=25,0 MPA - BRITA 0 E 1 - FORNECIMENTO</t>
  </si>
  <si>
    <t>CONCRETO USINADO FCK&gt;=30,0 MPA - BRITA 0 E 1 - FORNECIMENTO</t>
  </si>
  <si>
    <t>89.06.27</t>
  </si>
  <si>
    <t>89.06.28</t>
  </si>
  <si>
    <t>89.06.30</t>
  </si>
  <si>
    <t xml:space="preserve">TAXA DE BOMBEAMENTO DE CONCRETO </t>
  </si>
  <si>
    <t>REGIÃO/MÊS DE REFERÊNCIA: SUDECAP 11/2018</t>
  </si>
  <si>
    <t>Assinatura do Responsável Técnico: _____________________________________ Lagoa Santa, 07 de fevereiro de 2019.</t>
  </si>
  <si>
    <t>CONTRATANTE: PREFEITURA MUNICIPAL DE LAGOA SANTA</t>
  </si>
  <si>
    <t>Contratante:</t>
  </si>
  <si>
    <t>SERVIÇO: FORNECIMENTO DE CONCRETO USINADO FCK: 20 MPA, 25 MPA E 30 MPA</t>
  </si>
</sst>
</file>

<file path=xl/styles.xml><?xml version="1.0" encoding="utf-8"?>
<styleSheet xmlns="http://schemas.openxmlformats.org/spreadsheetml/2006/main">
  <numFmts count="2">
    <numFmt numFmtId="164" formatCode="_(* #,##0.00_);_(* \(#,##0.00\);_(* &quot;-&quot;??_);_(@_)"/>
    <numFmt numFmtId="165" formatCode="#."/>
  </numFmts>
  <fonts count="47">
    <font>
      <sz val="10"/>
      <name val="Arial"/>
    </font>
    <font>
      <sz val="11"/>
      <color theme="1"/>
      <name val="Calibri"/>
      <family val="2"/>
      <scheme val="minor"/>
    </font>
    <font>
      <sz val="11"/>
      <color indexed="8"/>
      <name val="Calibri"/>
      <family val="2"/>
    </font>
    <font>
      <sz val="11"/>
      <color indexed="9"/>
      <name val="Calibri"/>
      <family val="2"/>
    </font>
    <font>
      <sz val="11"/>
      <color indexed="20"/>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
      <color indexed="16"/>
      <name val="Courier"/>
      <family val="3"/>
    </font>
    <font>
      <sz val="11"/>
      <color indexed="62"/>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sz val="11"/>
      <color indexed="60"/>
      <name val="Calibri"/>
      <family val="2"/>
    </font>
    <font>
      <sz val="10"/>
      <name val="Arial"/>
      <family val="2"/>
    </font>
    <font>
      <b/>
      <sz val="11"/>
      <color indexed="63"/>
      <name val="Calibri"/>
      <family val="2"/>
    </font>
    <font>
      <sz val="1"/>
      <color indexed="18"/>
      <name val="Courier"/>
      <family val="3"/>
    </font>
    <font>
      <sz val="11"/>
      <color indexed="10"/>
      <name val="Calibri"/>
      <family val="2"/>
    </font>
    <font>
      <b/>
      <sz val="18"/>
      <color indexed="56"/>
      <name val="Cambria"/>
      <family val="2"/>
    </font>
    <font>
      <b/>
      <sz val="1"/>
      <color indexed="16"/>
      <name val="Courier"/>
      <family val="3"/>
    </font>
    <font>
      <b/>
      <sz val="11"/>
      <color indexed="8"/>
      <name val="Calibri"/>
      <family val="2"/>
    </font>
    <font>
      <b/>
      <sz val="10"/>
      <color indexed="8"/>
      <name val="Arial"/>
      <family val="2"/>
    </font>
    <font>
      <b/>
      <sz val="8"/>
      <color indexed="8"/>
      <name val="Arial"/>
      <family val="2"/>
    </font>
    <font>
      <sz val="8"/>
      <name val="Arial"/>
      <family val="2"/>
    </font>
    <font>
      <sz val="8"/>
      <color indexed="8"/>
      <name val="Arial"/>
      <family val="2"/>
    </font>
    <font>
      <sz val="10"/>
      <color indexed="8"/>
      <name val="Arial"/>
      <family val="2"/>
    </font>
    <font>
      <b/>
      <sz val="14"/>
      <color indexed="9"/>
      <name val="Arial"/>
      <family val="2"/>
    </font>
    <font>
      <sz val="11"/>
      <color indexed="8"/>
      <name val="Arial"/>
      <family val="2"/>
    </font>
    <font>
      <b/>
      <sz val="9"/>
      <name val="Arial"/>
      <family val="2"/>
    </font>
    <font>
      <sz val="9"/>
      <name val="Arial"/>
      <family val="2"/>
    </font>
    <font>
      <b/>
      <sz val="12"/>
      <color indexed="8"/>
      <name val="Calibri"/>
      <family val="2"/>
    </font>
    <font>
      <sz val="8"/>
      <name val="Arial"/>
      <family val="2"/>
    </font>
    <font>
      <b/>
      <sz val="9"/>
      <color indexed="9"/>
      <name val="Arial"/>
      <family val="2"/>
    </font>
    <font>
      <sz val="10"/>
      <color indexed="9"/>
      <name val="Arial"/>
      <family val="2"/>
    </font>
    <font>
      <b/>
      <sz val="14"/>
      <name val="Arial"/>
      <family val="2"/>
    </font>
    <font>
      <b/>
      <sz val="12"/>
      <name val="Arial"/>
      <family val="2"/>
    </font>
    <font>
      <b/>
      <sz val="12"/>
      <color indexed="9"/>
      <name val="Calibri"/>
      <family val="2"/>
    </font>
    <font>
      <sz val="12"/>
      <name val="Calibri"/>
      <family val="2"/>
    </font>
    <font>
      <sz val="12"/>
      <color indexed="8"/>
      <name val="Calibri"/>
      <family val="2"/>
    </font>
    <font>
      <b/>
      <sz val="12"/>
      <name val="Calibri"/>
      <family val="2"/>
    </font>
    <font>
      <sz val="12"/>
      <color indexed="8"/>
      <name val="Arial"/>
      <family val="2"/>
    </font>
    <font>
      <b/>
      <sz val="10"/>
      <name val="Arial"/>
      <family val="2"/>
    </font>
    <font>
      <sz val="10"/>
      <color rgb="FF000000"/>
      <name val="Calibri"/>
      <family val="2"/>
    </font>
    <font>
      <sz val="12"/>
      <color indexed="8"/>
      <name val="Calibri"/>
      <family val="2"/>
      <scheme val="minor"/>
    </font>
    <font>
      <sz val="12"/>
      <name val="Calibri"/>
      <family val="2"/>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indexed="40"/>
        <bgColor indexed="64"/>
      </patternFill>
    </fill>
    <fill>
      <patternFill patternType="solid">
        <fgColor indexed="12"/>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hair">
        <color indexed="64"/>
      </bottom>
      <diagonal/>
    </border>
    <border>
      <left style="thin">
        <color indexed="64"/>
      </left>
      <right style="medium">
        <color indexed="64"/>
      </right>
      <top style="thin">
        <color indexed="64"/>
      </top>
      <bottom style="hair">
        <color indexed="8"/>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top style="thin">
        <color indexed="64"/>
      </top>
      <bottom style="thin">
        <color indexed="64"/>
      </bottom>
      <diagonal/>
    </border>
    <border>
      <left/>
      <right style="thin">
        <color indexed="62"/>
      </right>
      <top/>
      <bottom style="thin">
        <color indexed="62"/>
      </bottom>
      <diagonal/>
    </border>
  </borders>
  <cellStyleXfs count="98">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4" borderId="0" applyNumberFormat="0" applyBorder="0" applyAlignment="0" applyProtection="0"/>
    <xf numFmtId="0" fontId="6" fillId="20" borderId="1" applyNumberFormat="0" applyAlignment="0" applyProtection="0"/>
    <xf numFmtId="0" fontId="6" fillId="20" borderId="1" applyNumberFormat="0" applyAlignment="0" applyProtection="0"/>
    <xf numFmtId="0" fontId="7" fillId="21" borderId="2" applyNumberFormat="0" applyAlignment="0" applyProtection="0"/>
    <xf numFmtId="0" fontId="8" fillId="0" borderId="3" applyNumberFormat="0" applyFill="0" applyAlignment="0" applyProtection="0"/>
    <xf numFmtId="0" fontId="7" fillId="21" borderId="2" applyNumberFormat="0" applyAlignment="0" applyProtection="0"/>
    <xf numFmtId="165" fontId="9" fillId="0" borderId="0">
      <protection locked="0"/>
    </xf>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10" fillId="7" borderId="1" applyNumberFormat="0" applyAlignment="0" applyProtection="0"/>
    <xf numFmtId="0" fontId="11" fillId="0" borderId="0" applyNumberFormat="0" applyFill="0" applyBorder="0" applyAlignment="0" applyProtection="0"/>
    <xf numFmtId="165" fontId="9" fillId="0" borderId="0">
      <protection locked="0"/>
    </xf>
    <xf numFmtId="0" fontId="5" fillId="4" borderId="0" applyNumberFormat="0" applyBorder="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4" fillId="3" borderId="0" applyNumberFormat="0" applyBorder="0" applyAlignment="0" applyProtection="0"/>
    <xf numFmtId="0" fontId="10" fillId="7" borderId="1" applyNumberFormat="0" applyAlignment="0" applyProtection="0"/>
    <xf numFmtId="0" fontId="8" fillId="0" borderId="3" applyNumberFormat="0" applyFill="0" applyAlignment="0" applyProtection="0"/>
    <xf numFmtId="0" fontId="15" fillId="22" borderId="0" applyNumberFormat="0" applyBorder="0" applyAlignment="0" applyProtection="0"/>
    <xf numFmtId="0" fontId="15" fillId="22" borderId="0" applyNumberFormat="0" applyBorder="0" applyAlignment="0" applyProtection="0"/>
    <xf numFmtId="0" fontId="16" fillId="0" borderId="0"/>
    <xf numFmtId="0" fontId="16" fillId="0" borderId="0"/>
    <xf numFmtId="0" fontId="16" fillId="23" borderId="7" applyNumberFormat="0" applyFont="0" applyAlignment="0" applyProtection="0"/>
    <xf numFmtId="0" fontId="2" fillId="23" borderId="7" applyNumberFormat="0" applyFont="0" applyAlignment="0" applyProtection="0"/>
    <xf numFmtId="0" fontId="17" fillId="20" borderId="8" applyNumberFormat="0" applyAlignment="0" applyProtection="0"/>
    <xf numFmtId="165" fontId="9" fillId="0" borderId="0">
      <protection locked="0"/>
    </xf>
    <xf numFmtId="165" fontId="9" fillId="0" borderId="0">
      <protection locked="0"/>
    </xf>
    <xf numFmtId="0" fontId="17" fillId="20" borderId="8" applyNumberFormat="0" applyAlignment="0" applyProtection="0"/>
    <xf numFmtId="165" fontId="18" fillId="0" borderId="0">
      <protection locked="0"/>
    </xf>
    <xf numFmtId="164" fontId="16"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9" fillId="0" borderId="0" applyNumberFormat="0" applyFill="0" applyBorder="0" applyAlignment="0" applyProtection="0"/>
    <xf numFmtId="0" fontId="11"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165" fontId="21" fillId="0" borderId="0">
      <protection locked="0"/>
    </xf>
    <xf numFmtId="165" fontId="21" fillId="0" borderId="0">
      <protection locked="0"/>
    </xf>
    <xf numFmtId="0" fontId="22" fillId="0" borderId="9" applyNumberFormat="0" applyFill="0" applyAlignment="0" applyProtection="0"/>
    <xf numFmtId="0" fontId="19" fillId="0" borderId="0" applyNumberFormat="0" applyFill="0" applyBorder="0" applyAlignment="0" applyProtection="0"/>
    <xf numFmtId="9" fontId="16" fillId="0" borderId="0" applyFont="0" applyFill="0" applyBorder="0" applyAlignment="0" applyProtection="0"/>
    <xf numFmtId="0" fontId="16" fillId="0" borderId="0"/>
    <xf numFmtId="0" fontId="1" fillId="0" borderId="0"/>
  </cellStyleXfs>
  <cellXfs count="210">
    <xf numFmtId="0" fontId="0" fillId="0" borderId="0" xfId="0"/>
    <xf numFmtId="0" fontId="27" fillId="0" borderId="0" xfId="0" applyFont="1"/>
    <xf numFmtId="0" fontId="23" fillId="0" borderId="10" xfId="0" applyFont="1" applyFill="1" applyBorder="1" applyAlignment="1">
      <alignment horizontal="center" vertical="center"/>
    </xf>
    <xf numFmtId="0" fontId="23" fillId="0" borderId="11" xfId="0" applyFont="1" applyFill="1" applyBorder="1" applyAlignment="1">
      <alignment horizontal="center" vertical="center"/>
    </xf>
    <xf numFmtId="0" fontId="23" fillId="0" borderId="12" xfId="0" applyFont="1" applyFill="1" applyBorder="1" applyAlignment="1">
      <alignment horizontal="center" vertical="center"/>
    </xf>
    <xf numFmtId="0" fontId="23" fillId="0" borderId="13" xfId="0" applyFont="1" applyFill="1" applyBorder="1" applyAlignment="1">
      <alignment vertical="center"/>
    </xf>
    <xf numFmtId="0" fontId="23" fillId="0" borderId="14" xfId="0" applyFont="1" applyFill="1" applyBorder="1" applyAlignment="1">
      <alignment horizontal="left" vertical="center"/>
    </xf>
    <xf numFmtId="0" fontId="23" fillId="0" borderId="15" xfId="0" applyFont="1" applyFill="1" applyBorder="1" applyAlignment="1">
      <alignment vertical="center"/>
    </xf>
    <xf numFmtId="10" fontId="23" fillId="0" borderId="16" xfId="0" applyNumberFormat="1" applyFont="1" applyFill="1" applyBorder="1" applyAlignment="1">
      <alignment horizontal="left" vertical="center"/>
    </xf>
    <xf numFmtId="4" fontId="27" fillId="0" borderId="0" xfId="0" applyNumberFormat="1" applyFont="1"/>
    <xf numFmtId="0" fontId="24" fillId="0" borderId="17" xfId="0" applyFont="1" applyBorder="1" applyAlignment="1">
      <alignment horizontal="center" vertical="center" wrapText="1"/>
    </xf>
    <xf numFmtId="0" fontId="24" fillId="0" borderId="0" xfId="0" applyFont="1" applyBorder="1" applyAlignment="1">
      <alignment horizontal="center" vertical="center" wrapText="1"/>
    </xf>
    <xf numFmtId="4" fontId="24" fillId="0" borderId="18" xfId="0" applyNumberFormat="1" applyFont="1" applyBorder="1" applyAlignment="1">
      <alignment horizontal="center" vertical="center" wrapText="1"/>
    </xf>
    <xf numFmtId="0" fontId="27" fillId="0" borderId="17" xfId="0" applyFont="1" applyBorder="1" applyAlignment="1">
      <alignment vertical="center"/>
    </xf>
    <xf numFmtId="0" fontId="27" fillId="0" borderId="0" xfId="0" applyFont="1" applyBorder="1" applyAlignment="1">
      <alignment vertical="center"/>
    </xf>
    <xf numFmtId="0" fontId="27" fillId="0" borderId="18" xfId="0" applyFont="1" applyBorder="1" applyAlignment="1">
      <alignment vertical="center"/>
    </xf>
    <xf numFmtId="0" fontId="27" fillId="0" borderId="0" xfId="0" applyFont="1" applyBorder="1" applyAlignment="1">
      <alignment horizontal="center" vertical="center"/>
    </xf>
    <xf numFmtId="0" fontId="26" fillId="0" borderId="17" xfId="0" applyFont="1" applyBorder="1" applyAlignment="1">
      <alignment vertical="center"/>
    </xf>
    <xf numFmtId="0" fontId="29" fillId="0" borderId="0" xfId="0" applyFont="1" applyBorder="1" applyAlignment="1">
      <alignment vertical="center"/>
    </xf>
    <xf numFmtId="0" fontId="29" fillId="0" borderId="18" xfId="0" applyFont="1" applyBorder="1" applyAlignment="1">
      <alignment vertical="center"/>
    </xf>
    <xf numFmtId="0" fontId="27" fillId="0" borderId="17" xfId="0" applyFont="1" applyBorder="1"/>
    <xf numFmtId="0" fontId="27" fillId="0" borderId="0" xfId="0" applyFont="1" applyBorder="1"/>
    <xf numFmtId="0" fontId="27" fillId="0" borderId="18" xfId="0" applyFont="1" applyBorder="1"/>
    <xf numFmtId="0" fontId="26" fillId="0" borderId="0" xfId="0" applyFont="1" applyBorder="1" applyAlignment="1">
      <alignment horizontal="center" vertical="center"/>
    </xf>
    <xf numFmtId="0" fontId="26" fillId="0" borderId="0" xfId="0" applyFont="1" applyBorder="1" applyAlignment="1">
      <alignment vertical="center"/>
    </xf>
    <xf numFmtId="0" fontId="26" fillId="0" borderId="18" xfId="0" applyFont="1" applyBorder="1" applyAlignment="1">
      <alignment vertical="center"/>
    </xf>
    <xf numFmtId="0" fontId="0" fillId="0" borderId="19" xfId="0" applyBorder="1"/>
    <xf numFmtId="0" fontId="0" fillId="0" borderId="20" xfId="0" applyBorder="1"/>
    <xf numFmtId="0" fontId="0" fillId="0" borderId="16" xfId="0" applyBorder="1"/>
    <xf numFmtId="0" fontId="29" fillId="0" borderId="0" xfId="0" applyFont="1" applyBorder="1" applyAlignment="1">
      <alignment horizontal="justify" vertical="center"/>
    </xf>
    <xf numFmtId="0" fontId="23" fillId="0" borderId="21" xfId="0" applyFont="1" applyFill="1" applyBorder="1" applyAlignment="1">
      <alignment horizontal="center" vertical="center"/>
    </xf>
    <xf numFmtId="0" fontId="23" fillId="0" borderId="22" xfId="0" applyFont="1" applyFill="1" applyBorder="1" applyAlignment="1">
      <alignment horizontal="center" vertical="center"/>
    </xf>
    <xf numFmtId="0" fontId="23" fillId="0" borderId="22" xfId="0" applyFont="1" applyFill="1" applyBorder="1" applyAlignment="1">
      <alignment horizontal="center" vertical="center" wrapText="1"/>
    </xf>
    <xf numFmtId="0" fontId="23" fillId="0" borderId="23" xfId="0" applyFont="1" applyFill="1" applyBorder="1" applyAlignment="1">
      <alignment horizontal="center" vertical="center" wrapText="1"/>
    </xf>
    <xf numFmtId="4" fontId="32" fillId="24" borderId="24" xfId="0" applyNumberFormat="1" applyFont="1" applyFill="1" applyBorder="1" applyAlignment="1">
      <alignment horizontal="center" vertical="center" wrapText="1"/>
    </xf>
    <xf numFmtId="0" fontId="38" fillId="28" borderId="37" xfId="0" applyNumberFormat="1" applyFont="1" applyFill="1" applyBorder="1" applyAlignment="1">
      <alignment horizontal="center" vertical="center" wrapText="1"/>
    </xf>
    <xf numFmtId="0" fontId="38" fillId="28" borderId="37" xfId="0" applyNumberFormat="1" applyFont="1" applyFill="1" applyBorder="1" applyAlignment="1">
      <alignment horizontal="left" vertical="center" wrapText="1"/>
    </xf>
    <xf numFmtId="164" fontId="38" fillId="28" borderId="37" xfId="80" applyFont="1" applyFill="1" applyBorder="1" applyAlignment="1">
      <alignment horizontal="center" vertical="center"/>
    </xf>
    <xf numFmtId="4" fontId="38" fillId="28" borderId="37" xfId="0" applyNumberFormat="1" applyFont="1" applyFill="1" applyBorder="1" applyAlignment="1">
      <alignment horizontal="right" vertical="center" wrapText="1"/>
    </xf>
    <xf numFmtId="0" fontId="39" fillId="0" borderId="38" xfId="0" applyNumberFormat="1" applyFont="1" applyFill="1" applyBorder="1" applyAlignment="1">
      <alignment horizontal="center" vertical="center" wrapText="1"/>
    </xf>
    <xf numFmtId="0" fontId="39" fillId="0" borderId="37" xfId="0" applyNumberFormat="1" applyFont="1" applyFill="1" applyBorder="1" applyAlignment="1">
      <alignment horizontal="center" vertical="center" wrapText="1"/>
    </xf>
    <xf numFmtId="0" fontId="40" fillId="0" borderId="37" xfId="0" applyNumberFormat="1" applyFont="1" applyFill="1" applyBorder="1" applyAlignment="1">
      <alignment horizontal="center" vertical="center"/>
    </xf>
    <xf numFmtId="4" fontId="39" fillId="0" borderId="37" xfId="81" applyNumberFormat="1" applyFont="1" applyFill="1" applyBorder="1" applyAlignment="1">
      <alignment horizontal="right" vertical="center"/>
    </xf>
    <xf numFmtId="4" fontId="39" fillId="0" borderId="37" xfId="0" applyNumberFormat="1" applyFont="1" applyFill="1" applyBorder="1" applyAlignment="1">
      <alignment horizontal="right" vertical="center" wrapText="1"/>
    </xf>
    <xf numFmtId="4" fontId="39" fillId="0" borderId="37" xfId="82" applyNumberFormat="1" applyFont="1" applyFill="1" applyBorder="1" applyAlignment="1">
      <alignment horizontal="right" vertical="center"/>
    </xf>
    <xf numFmtId="0" fontId="39" fillId="0" borderId="37" xfId="0" applyFont="1" applyBorder="1" applyAlignment="1">
      <alignment horizontal="right" vertical="center" wrapText="1"/>
    </xf>
    <xf numFmtId="4" fontId="39" fillId="0" borderId="37" xfId="0" applyNumberFormat="1" applyFont="1" applyBorder="1" applyAlignment="1">
      <alignment horizontal="right" vertical="center" wrapText="1"/>
    </xf>
    <xf numFmtId="0" fontId="41" fillId="28" borderId="37" xfId="0" applyNumberFormat="1" applyFont="1" applyFill="1" applyBorder="1" applyAlignment="1">
      <alignment horizontal="left" vertical="center" wrapText="1"/>
    </xf>
    <xf numFmtId="4" fontId="37" fillId="28" borderId="37" xfId="0" applyNumberFormat="1" applyFont="1" applyFill="1" applyBorder="1" applyAlignment="1">
      <alignment horizontal="center" vertical="center" wrapText="1"/>
    </xf>
    <xf numFmtId="0" fontId="37" fillId="28" borderId="37" xfId="0" applyFont="1" applyFill="1" applyBorder="1" applyAlignment="1">
      <alignment horizontal="center" vertical="center" wrapText="1"/>
    </xf>
    <xf numFmtId="0" fontId="16" fillId="0" borderId="46" xfId="70" applyBorder="1"/>
    <xf numFmtId="0" fontId="16" fillId="0" borderId="47" xfId="70" applyBorder="1"/>
    <xf numFmtId="0" fontId="16" fillId="0" borderId="48" xfId="70" applyBorder="1"/>
    <xf numFmtId="0" fontId="16" fillId="0" borderId="0" xfId="70"/>
    <xf numFmtId="0" fontId="16" fillId="0" borderId="17" xfId="70" applyBorder="1"/>
    <xf numFmtId="0" fontId="34" fillId="25" borderId="42" xfId="70" applyFont="1" applyFill="1" applyBorder="1" applyAlignment="1" applyProtection="1">
      <alignment vertical="center"/>
    </xf>
    <xf numFmtId="0" fontId="34" fillId="25" borderId="43" xfId="70" applyFont="1" applyFill="1" applyBorder="1" applyAlignment="1" applyProtection="1">
      <alignment vertical="center"/>
    </xf>
    <xf numFmtId="0" fontId="34" fillId="25" borderId="62" xfId="70" applyFont="1" applyFill="1" applyBorder="1" applyAlignment="1" applyProtection="1">
      <alignment vertical="center"/>
    </xf>
    <xf numFmtId="0" fontId="16" fillId="26" borderId="0" xfId="70" applyFont="1" applyFill="1"/>
    <xf numFmtId="0" fontId="35" fillId="26" borderId="0" xfId="70" applyFont="1" applyFill="1"/>
    <xf numFmtId="0" fontId="16" fillId="26" borderId="0" xfId="70" applyFill="1"/>
    <xf numFmtId="0" fontId="31" fillId="0" borderId="17" xfId="70" applyFont="1" applyBorder="1" applyAlignment="1" applyProtection="1">
      <alignment horizontal="left" vertical="center"/>
    </xf>
    <xf numFmtId="0" fontId="31" fillId="0" borderId="0" xfId="70" applyFont="1" applyBorder="1" applyAlignment="1" applyProtection="1">
      <alignment horizontal="left" vertical="center"/>
    </xf>
    <xf numFmtId="0" fontId="31" fillId="0" borderId="18" xfId="70" applyFont="1" applyBorder="1" applyAlignment="1" applyProtection="1">
      <alignment vertical="center"/>
    </xf>
    <xf numFmtId="0" fontId="31" fillId="27" borderId="64" xfId="70" applyFont="1" applyFill="1" applyBorder="1" applyAlignment="1" applyProtection="1">
      <alignment vertical="center"/>
      <protection locked="0"/>
    </xf>
    <xf numFmtId="0" fontId="30" fillId="27" borderId="30" xfId="70" applyFont="1" applyFill="1" applyBorder="1" applyAlignment="1" applyProtection="1">
      <alignment vertical="center"/>
      <protection locked="0"/>
    </xf>
    <xf numFmtId="0" fontId="30" fillId="27" borderId="65" xfId="70" applyFont="1" applyFill="1" applyBorder="1" applyAlignment="1" applyProtection="1">
      <alignment vertical="center"/>
      <protection locked="0"/>
    </xf>
    <xf numFmtId="0" fontId="31" fillId="0" borderId="0" xfId="70" applyFont="1" applyBorder="1" applyAlignment="1" applyProtection="1">
      <alignment vertical="center"/>
    </xf>
    <xf numFmtId="0" fontId="31" fillId="27" borderId="30" xfId="70" applyFont="1" applyFill="1" applyBorder="1" applyAlignment="1" applyProtection="1">
      <alignment vertical="center"/>
      <protection locked="0"/>
    </xf>
    <xf numFmtId="0" fontId="31" fillId="27" borderId="65" xfId="70" applyFont="1" applyFill="1" applyBorder="1" applyAlignment="1" applyProtection="1">
      <alignment vertical="center"/>
      <protection locked="0"/>
    </xf>
    <xf numFmtId="0" fontId="16" fillId="0" borderId="0" xfId="70" applyBorder="1"/>
    <xf numFmtId="0" fontId="16" fillId="0" borderId="18" xfId="70" applyBorder="1"/>
    <xf numFmtId="0" fontId="30" fillId="25" borderId="63" xfId="70" applyFont="1" applyFill="1" applyBorder="1" applyAlignment="1" applyProtection="1">
      <alignment vertical="center"/>
    </xf>
    <xf numFmtId="0" fontId="31" fillId="25" borderId="64" xfId="70" applyFont="1" applyFill="1" applyBorder="1" applyAlignment="1" applyProtection="1">
      <alignment vertical="center"/>
    </xf>
    <xf numFmtId="0" fontId="35" fillId="0" borderId="0" xfId="70" applyFont="1"/>
    <xf numFmtId="0" fontId="31" fillId="27" borderId="66" xfId="70" applyFont="1" applyFill="1" applyBorder="1" applyAlignment="1" applyProtection="1">
      <alignment horizontal="left" vertical="center"/>
    </xf>
    <xf numFmtId="10" fontId="31" fillId="27" borderId="32" xfId="70" applyNumberFormat="1" applyFont="1" applyFill="1" applyBorder="1" applyAlignment="1" applyProtection="1">
      <alignment vertical="center"/>
    </xf>
    <xf numFmtId="0" fontId="31" fillId="27" borderId="33" xfId="70" applyFont="1" applyFill="1" applyBorder="1" applyAlignment="1" applyProtection="1">
      <alignment horizontal="center" vertical="center"/>
    </xf>
    <xf numFmtId="0" fontId="31" fillId="27" borderId="32" xfId="70" applyFont="1" applyFill="1" applyBorder="1" applyAlignment="1" applyProtection="1">
      <alignment horizontal="left" vertical="center"/>
    </xf>
    <xf numFmtId="10" fontId="31" fillId="24" borderId="67" xfId="95" applyNumberFormat="1" applyFont="1" applyFill="1" applyBorder="1" applyAlignment="1" applyProtection="1">
      <alignment vertical="center"/>
      <protection locked="0"/>
    </xf>
    <xf numFmtId="0" fontId="31" fillId="27" borderId="68" xfId="70" applyFont="1" applyFill="1" applyBorder="1" applyAlignment="1" applyProtection="1">
      <alignment horizontal="left" vertical="center"/>
    </xf>
    <xf numFmtId="10" fontId="31" fillId="27" borderId="34" xfId="70" applyNumberFormat="1" applyFont="1" applyFill="1" applyBorder="1" applyAlignment="1" applyProtection="1">
      <alignment vertical="center"/>
    </xf>
    <xf numFmtId="0" fontId="31" fillId="27" borderId="35" xfId="70" applyFont="1" applyFill="1" applyBorder="1" applyAlignment="1" applyProtection="1">
      <alignment horizontal="center" vertical="center"/>
    </xf>
    <xf numFmtId="0" fontId="31" fillId="27" borderId="34" xfId="70" applyFont="1" applyFill="1" applyBorder="1" applyAlignment="1" applyProtection="1">
      <alignment horizontal="left" vertical="center"/>
    </xf>
    <xf numFmtId="0" fontId="31" fillId="27" borderId="69" xfId="70" applyFont="1" applyFill="1" applyBorder="1" applyAlignment="1" applyProtection="1">
      <alignment horizontal="left" vertical="center"/>
    </xf>
    <xf numFmtId="0" fontId="31" fillId="27" borderId="36" xfId="70" applyFont="1" applyFill="1" applyBorder="1" applyAlignment="1" applyProtection="1">
      <alignment horizontal="left" vertical="center"/>
    </xf>
    <xf numFmtId="0" fontId="16" fillId="27" borderId="17" xfId="70" applyFill="1" applyBorder="1"/>
    <xf numFmtId="10" fontId="31" fillId="27" borderId="25" xfId="70" applyNumberFormat="1" applyFont="1" applyFill="1" applyBorder="1" applyAlignment="1" applyProtection="1">
      <alignment vertical="center"/>
    </xf>
    <xf numFmtId="10" fontId="31" fillId="27" borderId="26" xfId="70" applyNumberFormat="1" applyFont="1" applyFill="1" applyBorder="1" applyAlignment="1" applyProtection="1">
      <alignment vertical="center"/>
    </xf>
    <xf numFmtId="0" fontId="16" fillId="27" borderId="28" xfId="70" applyFill="1" applyBorder="1"/>
    <xf numFmtId="0" fontId="31" fillId="27" borderId="38" xfId="70" applyFont="1" applyFill="1" applyBorder="1" applyAlignment="1" applyProtection="1">
      <alignment horizontal="left" vertical="center"/>
    </xf>
    <xf numFmtId="10" fontId="16" fillId="27" borderId="52" xfId="95" applyNumberFormat="1" applyFont="1" applyFill="1" applyBorder="1"/>
    <xf numFmtId="0" fontId="16" fillId="27" borderId="38" xfId="70" applyFill="1" applyBorder="1" applyAlignment="1">
      <alignment horizontal="right" vertical="center"/>
    </xf>
    <xf numFmtId="0" fontId="16" fillId="27" borderId="61" xfId="70" applyFill="1" applyBorder="1" applyAlignment="1">
      <alignment horizontal="right" vertical="center"/>
    </xf>
    <xf numFmtId="0" fontId="16" fillId="0" borderId="19" xfId="70" applyBorder="1"/>
    <xf numFmtId="0" fontId="45" fillId="0" borderId="37" xfId="0" applyNumberFormat="1" applyFont="1" applyFill="1" applyBorder="1" applyAlignment="1">
      <alignment horizontal="left" vertical="center" wrapText="1"/>
    </xf>
    <xf numFmtId="0" fontId="46" fillId="0" borderId="77" xfId="97" applyNumberFormat="1" applyFont="1" applyFill="1" applyBorder="1" applyAlignment="1" applyProtection="1">
      <alignment horizontal="left" vertical="center" wrapText="1" shrinkToFit="1"/>
    </xf>
    <xf numFmtId="0" fontId="27" fillId="0" borderId="19" xfId="0" applyFont="1" applyFill="1" applyBorder="1" applyAlignment="1">
      <alignment horizontal="center"/>
    </xf>
    <xf numFmtId="0" fontId="27" fillId="0" borderId="20" xfId="0" applyFont="1" applyFill="1" applyBorder="1" applyAlignment="1">
      <alignment horizontal="center"/>
    </xf>
    <xf numFmtId="0" fontId="27" fillId="0" borderId="16" xfId="0" applyFont="1" applyFill="1" applyBorder="1" applyAlignment="1">
      <alignment horizontal="center"/>
    </xf>
    <xf numFmtId="0" fontId="27" fillId="0" borderId="46" xfId="0" applyFont="1" applyBorder="1" applyAlignment="1">
      <alignment horizontal="center"/>
    </xf>
    <xf numFmtId="0" fontId="27" fillId="0" borderId="47" xfId="0" applyFont="1" applyBorder="1" applyAlignment="1">
      <alignment horizontal="center"/>
    </xf>
    <xf numFmtId="0" fontId="23" fillId="0" borderId="19" xfId="0" applyFont="1" applyFill="1" applyBorder="1" applyAlignment="1">
      <alignment horizontal="left" vertical="center" wrapText="1"/>
    </xf>
    <xf numFmtId="0" fontId="23" fillId="0" borderId="20" xfId="0" applyFont="1" applyFill="1" applyBorder="1" applyAlignment="1">
      <alignment horizontal="left" vertical="center" wrapText="1"/>
    </xf>
    <xf numFmtId="0" fontId="23" fillId="0" borderId="40" xfId="0" applyFont="1" applyFill="1" applyBorder="1" applyAlignment="1">
      <alignment horizontal="left" vertical="center" wrapText="1"/>
    </xf>
    <xf numFmtId="0" fontId="27" fillId="0" borderId="47" xfId="0" applyFont="1" applyBorder="1" applyAlignment="1">
      <alignment horizontal="center" wrapText="1"/>
    </xf>
    <xf numFmtId="0" fontId="27" fillId="0" borderId="48" xfId="0" applyFont="1" applyBorder="1" applyAlignment="1">
      <alignment horizontal="center" wrapText="1"/>
    </xf>
    <xf numFmtId="0" fontId="28" fillId="29" borderId="46" xfId="0" applyFont="1" applyFill="1" applyBorder="1" applyAlignment="1">
      <alignment horizontal="center" vertical="center"/>
    </xf>
    <xf numFmtId="0" fontId="28" fillId="29" borderId="47" xfId="0" applyFont="1" applyFill="1" applyBorder="1" applyAlignment="1">
      <alignment horizontal="center" vertical="center"/>
    </xf>
    <xf numFmtId="0" fontId="28" fillId="29" borderId="48" xfId="0" applyFont="1" applyFill="1" applyBorder="1" applyAlignment="1">
      <alignment horizontal="center" vertical="center"/>
    </xf>
    <xf numFmtId="0" fontId="23" fillId="0" borderId="49" xfId="0" applyFont="1" applyFill="1" applyBorder="1" applyAlignment="1">
      <alignment horizontal="left" vertical="center"/>
    </xf>
    <xf numFmtId="0" fontId="23" fillId="0" borderId="50" xfId="0" applyFont="1" applyFill="1" applyBorder="1" applyAlignment="1">
      <alignment horizontal="left" vertical="center"/>
    </xf>
    <xf numFmtId="0" fontId="23" fillId="0" borderId="51" xfId="0" applyFont="1" applyFill="1" applyBorder="1" applyAlignment="1">
      <alignment horizontal="left" vertical="center"/>
    </xf>
    <xf numFmtId="0" fontId="29" fillId="0" borderId="0" xfId="0" applyFont="1" applyBorder="1" applyAlignment="1">
      <alignment horizontal="left" vertical="center"/>
    </xf>
    <xf numFmtId="0" fontId="23" fillId="0" borderId="42" xfId="0" applyFont="1" applyFill="1" applyBorder="1" applyAlignment="1">
      <alignment horizontal="left" vertical="center"/>
    </xf>
    <xf numFmtId="0" fontId="23" fillId="0" borderId="43" xfId="0" applyFont="1" applyFill="1" applyBorder="1" applyAlignment="1">
      <alignment horizontal="left" vertical="center"/>
    </xf>
    <xf numFmtId="0" fontId="23" fillId="0" borderId="44" xfId="0" applyFont="1" applyFill="1" applyBorder="1" applyAlignment="1">
      <alignment horizontal="left" vertical="center"/>
    </xf>
    <xf numFmtId="0" fontId="23" fillId="0" borderId="13" xfId="0" applyFont="1" applyFill="1" applyBorder="1" applyAlignment="1">
      <alignment horizontal="center" vertical="center"/>
    </xf>
    <xf numFmtId="0" fontId="23" fillId="0" borderId="15" xfId="0" applyFont="1" applyFill="1" applyBorder="1" applyAlignment="1">
      <alignment horizontal="center" vertical="center"/>
    </xf>
    <xf numFmtId="0" fontId="27" fillId="0" borderId="0" xfId="0" applyFont="1" applyBorder="1" applyAlignment="1">
      <alignment horizontal="center" vertical="center"/>
    </xf>
    <xf numFmtId="0" fontId="23" fillId="0" borderId="41" xfId="0" applyFont="1" applyFill="1" applyBorder="1" applyAlignment="1">
      <alignment horizontal="left" vertical="center" wrapText="1"/>
    </xf>
    <xf numFmtId="0" fontId="23" fillId="0" borderId="26" xfId="0" applyFont="1" applyFill="1" applyBorder="1" applyAlignment="1">
      <alignment horizontal="left" vertical="center" wrapText="1"/>
    </xf>
    <xf numFmtId="0" fontId="23" fillId="0" borderId="27" xfId="0" applyFont="1" applyFill="1" applyBorder="1" applyAlignment="1">
      <alignment horizontal="left" vertical="center" wrapText="1"/>
    </xf>
    <xf numFmtId="0" fontId="23" fillId="0" borderId="41" xfId="0" applyFont="1" applyFill="1" applyBorder="1" applyAlignment="1">
      <alignment horizontal="left" vertical="center"/>
    </xf>
    <xf numFmtId="0" fontId="23" fillId="0" borderId="26" xfId="0" applyFont="1" applyFill="1" applyBorder="1" applyAlignment="1">
      <alignment horizontal="left" vertical="center"/>
    </xf>
    <xf numFmtId="0" fontId="23" fillId="0" borderId="27" xfId="0" applyFont="1" applyFill="1" applyBorder="1" applyAlignment="1">
      <alignment horizontal="left" vertical="center"/>
    </xf>
    <xf numFmtId="0" fontId="23" fillId="0" borderId="19" xfId="0" applyFont="1" applyFill="1" applyBorder="1" applyAlignment="1">
      <alignment horizontal="center" vertical="center" wrapText="1"/>
    </xf>
    <xf numFmtId="0" fontId="23" fillId="0" borderId="20" xfId="0" applyFont="1" applyFill="1" applyBorder="1" applyAlignment="1">
      <alignment horizontal="center" vertical="center" wrapText="1"/>
    </xf>
    <xf numFmtId="0" fontId="23" fillId="0" borderId="16" xfId="0" applyFont="1" applyFill="1" applyBorder="1" applyAlignment="1">
      <alignment horizontal="center" vertical="center" wrapText="1"/>
    </xf>
    <xf numFmtId="0" fontId="23" fillId="0" borderId="25" xfId="0" applyFont="1" applyFill="1" applyBorder="1" applyAlignment="1">
      <alignment horizontal="left" vertical="center"/>
    </xf>
    <xf numFmtId="0" fontId="23" fillId="0" borderId="45" xfId="0" applyFont="1" applyFill="1" applyBorder="1" applyAlignment="1">
      <alignment horizontal="left" vertical="center"/>
    </xf>
    <xf numFmtId="0" fontId="32" fillId="24" borderId="19" xfId="0" applyFont="1" applyFill="1" applyBorder="1" applyAlignment="1">
      <alignment horizontal="right" vertical="center" wrapText="1"/>
    </xf>
    <xf numFmtId="0" fontId="32" fillId="24" borderId="20" xfId="0" applyFont="1" applyFill="1" applyBorder="1" applyAlignment="1">
      <alignment horizontal="right" vertical="center" wrapText="1"/>
    </xf>
    <xf numFmtId="0" fontId="32" fillId="24" borderId="16" xfId="0" applyFont="1" applyFill="1" applyBorder="1" applyAlignment="1">
      <alignment horizontal="right" vertical="center" wrapText="1"/>
    </xf>
    <xf numFmtId="0" fontId="29" fillId="0" borderId="17" xfId="0" applyFont="1" applyBorder="1" applyAlignment="1">
      <alignment horizontal="center" vertical="center"/>
    </xf>
    <xf numFmtId="0" fontId="29" fillId="0" borderId="0" xfId="0" applyFont="1" applyBorder="1" applyAlignment="1">
      <alignment horizontal="center" vertical="center"/>
    </xf>
    <xf numFmtId="0" fontId="29" fillId="0" borderId="18" xfId="0" applyFont="1" applyBorder="1" applyAlignment="1">
      <alignment horizontal="center" vertical="center"/>
    </xf>
    <xf numFmtId="14" fontId="23" fillId="0" borderId="37" xfId="0" applyNumberFormat="1" applyFont="1" applyFill="1" applyBorder="1" applyAlignment="1">
      <alignment horizontal="left" vertical="center"/>
    </xf>
    <xf numFmtId="0" fontId="23" fillId="0" borderId="52" xfId="0" applyFont="1" applyFill="1" applyBorder="1" applyAlignment="1">
      <alignment horizontal="left" vertical="center"/>
    </xf>
    <xf numFmtId="0" fontId="23" fillId="0" borderId="39" xfId="0" applyFont="1" applyFill="1" applyBorder="1" applyAlignment="1">
      <alignment horizontal="left" vertical="center"/>
    </xf>
    <xf numFmtId="0" fontId="23" fillId="0" borderId="40" xfId="0" applyFont="1" applyFill="1" applyBorder="1" applyAlignment="1">
      <alignment horizontal="left" vertical="center"/>
    </xf>
    <xf numFmtId="0" fontId="44" fillId="0" borderId="17" xfId="0" applyFont="1" applyBorder="1" applyAlignment="1">
      <alignment horizontal="center"/>
    </xf>
    <xf numFmtId="0" fontId="44" fillId="0" borderId="0" xfId="0" applyFont="1" applyBorder="1" applyAlignment="1">
      <alignment horizontal="center"/>
    </xf>
    <xf numFmtId="0" fontId="44" fillId="0" borderId="18" xfId="0" applyFont="1" applyBorder="1" applyAlignment="1">
      <alignment horizontal="center"/>
    </xf>
    <xf numFmtId="0" fontId="44" fillId="0" borderId="19" xfId="0" applyFont="1" applyBorder="1" applyAlignment="1">
      <alignment horizontal="center"/>
    </xf>
    <xf numFmtId="0" fontId="44" fillId="0" borderId="20" xfId="0" applyFont="1" applyBorder="1" applyAlignment="1">
      <alignment horizontal="center"/>
    </xf>
    <xf numFmtId="0" fontId="44" fillId="0" borderId="16" xfId="0" applyFont="1" applyBorder="1" applyAlignment="1">
      <alignment horizontal="center"/>
    </xf>
    <xf numFmtId="10" fontId="31" fillId="27" borderId="26" xfId="70" applyNumberFormat="1" applyFont="1" applyFill="1" applyBorder="1" applyAlignment="1" applyProtection="1">
      <alignment horizontal="center" vertical="center"/>
    </xf>
    <xf numFmtId="10" fontId="31" fillId="27" borderId="27" xfId="70" applyNumberFormat="1" applyFont="1" applyFill="1" applyBorder="1" applyAlignment="1" applyProtection="1">
      <alignment horizontal="center" vertical="center"/>
    </xf>
    <xf numFmtId="10" fontId="31" fillId="27" borderId="33" xfId="70" applyNumberFormat="1" applyFont="1" applyFill="1" applyBorder="1" applyAlignment="1" applyProtection="1">
      <alignment horizontal="center" vertical="center"/>
    </xf>
    <xf numFmtId="10" fontId="31" fillId="27" borderId="53" xfId="70" applyNumberFormat="1" applyFont="1" applyFill="1" applyBorder="1" applyAlignment="1" applyProtection="1">
      <alignment horizontal="center" vertical="center"/>
    </xf>
    <xf numFmtId="10" fontId="31" fillId="27" borderId="35" xfId="70" applyNumberFormat="1" applyFont="1" applyFill="1" applyBorder="1" applyAlignment="1" applyProtection="1">
      <alignment horizontal="center" vertical="center"/>
    </xf>
    <xf numFmtId="10" fontId="31" fillId="27" borderId="54" xfId="70" applyNumberFormat="1" applyFont="1" applyFill="1" applyBorder="1" applyAlignment="1" applyProtection="1">
      <alignment horizontal="center" vertical="center"/>
    </xf>
    <xf numFmtId="0" fontId="43" fillId="0" borderId="10" xfId="96" applyFont="1" applyBorder="1" applyAlignment="1">
      <alignment horizontal="left" vertical="center" wrapText="1"/>
    </xf>
    <xf numFmtId="0" fontId="43" fillId="0" borderId="11" xfId="96" applyFont="1" applyBorder="1" applyAlignment="1">
      <alignment horizontal="left" vertical="center" wrapText="1"/>
    </xf>
    <xf numFmtId="0" fontId="43" fillId="0" borderId="12" xfId="96" applyFont="1" applyBorder="1" applyAlignment="1">
      <alignment horizontal="left" vertical="center" wrapText="1"/>
    </xf>
    <xf numFmtId="10" fontId="31" fillId="27" borderId="58" xfId="70" applyNumberFormat="1" applyFont="1" applyFill="1" applyBorder="1" applyAlignment="1" applyProtection="1">
      <alignment horizontal="center" vertical="center"/>
    </xf>
    <xf numFmtId="0" fontId="36" fillId="0" borderId="19" xfId="70" applyFont="1" applyBorder="1" applyAlignment="1">
      <alignment horizontal="center"/>
    </xf>
    <xf numFmtId="0" fontId="36" fillId="0" borderId="20" xfId="70" applyFont="1" applyBorder="1" applyAlignment="1">
      <alignment horizontal="center"/>
    </xf>
    <xf numFmtId="0" fontId="36" fillId="0" borderId="16" xfId="70" applyFont="1" applyBorder="1" applyAlignment="1">
      <alignment horizontal="center"/>
    </xf>
    <xf numFmtId="0" fontId="16" fillId="0" borderId="63" xfId="70" applyBorder="1" applyAlignment="1">
      <alignment horizontal="center" vertical="center"/>
    </xf>
    <xf numFmtId="0" fontId="16" fillId="0" borderId="60" xfId="70" applyBorder="1" applyAlignment="1">
      <alignment horizontal="center" vertical="center"/>
    </xf>
    <xf numFmtId="0" fontId="16" fillId="0" borderId="14" xfId="70" applyBorder="1" applyAlignment="1">
      <alignment horizontal="center" vertical="center"/>
    </xf>
    <xf numFmtId="0" fontId="16" fillId="0" borderId="64" xfId="70" applyBorder="1" applyAlignment="1">
      <alignment horizontal="center" vertical="center"/>
    </xf>
    <xf numFmtId="0" fontId="16" fillId="0" borderId="30" xfId="70" applyBorder="1" applyAlignment="1">
      <alignment horizontal="center" vertical="center"/>
    </xf>
    <xf numFmtId="0" fontId="16" fillId="0" borderId="65" xfId="70" applyBorder="1" applyAlignment="1">
      <alignment horizontal="center" vertical="center"/>
    </xf>
    <xf numFmtId="0" fontId="16" fillId="27" borderId="41" xfId="70" applyFont="1" applyFill="1" applyBorder="1" applyAlignment="1">
      <alignment horizontal="center"/>
    </xf>
    <xf numFmtId="0" fontId="16" fillId="27" borderId="26" xfId="70" applyFont="1" applyFill="1" applyBorder="1" applyAlignment="1">
      <alignment horizontal="center"/>
    </xf>
    <xf numFmtId="0" fontId="16" fillId="27" borderId="45" xfId="70" applyFont="1" applyFill="1" applyBorder="1" applyAlignment="1">
      <alignment horizontal="center"/>
    </xf>
    <xf numFmtId="0" fontId="30" fillId="25" borderId="13" xfId="70" applyFont="1" applyFill="1" applyBorder="1" applyAlignment="1" applyProtection="1">
      <alignment horizontal="center" vertical="center" wrapText="1"/>
    </xf>
    <xf numFmtId="0" fontId="30" fillId="25" borderId="60" xfId="70" applyFont="1" applyFill="1" applyBorder="1" applyAlignment="1" applyProtection="1">
      <alignment horizontal="center" vertical="center" wrapText="1"/>
    </xf>
    <xf numFmtId="0" fontId="30" fillId="25" borderId="39" xfId="70" applyFont="1" applyFill="1" applyBorder="1" applyAlignment="1" applyProtection="1">
      <alignment horizontal="center" vertical="center" wrapText="1"/>
    </xf>
    <xf numFmtId="0" fontId="30" fillId="25" borderId="29" xfId="70" applyFont="1" applyFill="1" applyBorder="1" applyAlignment="1" applyProtection="1">
      <alignment horizontal="center" vertical="center" wrapText="1"/>
    </xf>
    <xf numFmtId="0" fontId="30" fillId="25" borderId="30" xfId="70" applyFont="1" applyFill="1" applyBorder="1" applyAlignment="1" applyProtection="1">
      <alignment horizontal="center" vertical="center" wrapText="1"/>
    </xf>
    <xf numFmtId="0" fontId="30" fillId="25" borderId="31" xfId="70" applyFont="1" applyFill="1" applyBorder="1" applyAlignment="1" applyProtection="1">
      <alignment horizontal="center" vertical="center" wrapText="1"/>
    </xf>
    <xf numFmtId="0" fontId="30" fillId="25" borderId="13" xfId="70" applyFont="1" applyFill="1" applyBorder="1" applyAlignment="1" applyProtection="1">
      <alignment horizontal="center" vertical="center"/>
    </xf>
    <xf numFmtId="0" fontId="30" fillId="25" borderId="14" xfId="70" applyFont="1" applyFill="1" applyBorder="1" applyAlignment="1" applyProtection="1">
      <alignment horizontal="center" vertical="center"/>
    </xf>
    <xf numFmtId="0" fontId="30" fillId="25" borderId="29" xfId="70" applyFont="1" applyFill="1" applyBorder="1" applyAlignment="1" applyProtection="1">
      <alignment horizontal="center" vertical="center"/>
    </xf>
    <xf numFmtId="0" fontId="30" fillId="25" borderId="65" xfId="70" applyFont="1" applyFill="1" applyBorder="1" applyAlignment="1" applyProtection="1">
      <alignment horizontal="center" vertical="center"/>
    </xf>
    <xf numFmtId="10" fontId="31" fillId="27" borderId="59" xfId="70" applyNumberFormat="1" applyFont="1" applyFill="1" applyBorder="1" applyAlignment="1" applyProtection="1">
      <alignment horizontal="center" vertical="center"/>
    </xf>
    <xf numFmtId="0" fontId="43" fillId="27" borderId="41" xfId="70" applyFont="1" applyFill="1" applyBorder="1" applyAlignment="1">
      <alignment horizontal="center"/>
    </xf>
    <xf numFmtId="0" fontId="43" fillId="27" borderId="26" xfId="70" applyFont="1" applyFill="1" applyBorder="1" applyAlignment="1">
      <alignment horizontal="center"/>
    </xf>
    <xf numFmtId="0" fontId="43" fillId="27" borderId="45" xfId="70" applyFont="1" applyFill="1" applyBorder="1" applyAlignment="1">
      <alignment horizontal="center"/>
    </xf>
    <xf numFmtId="10" fontId="16" fillId="27" borderId="25" xfId="70" applyNumberFormat="1" applyFill="1" applyBorder="1" applyAlignment="1">
      <alignment horizontal="left" vertical="center"/>
    </xf>
    <xf numFmtId="10" fontId="16" fillId="27" borderId="26" xfId="70" applyNumberFormat="1" applyFill="1" applyBorder="1" applyAlignment="1">
      <alignment horizontal="left" vertical="center"/>
    </xf>
    <xf numFmtId="10" fontId="16" fillId="27" borderId="45" xfId="70" applyNumberFormat="1" applyFill="1" applyBorder="1" applyAlignment="1">
      <alignment horizontal="left" vertical="center"/>
    </xf>
    <xf numFmtId="10" fontId="16" fillId="27" borderId="73" xfId="70" applyNumberFormat="1" applyFill="1" applyBorder="1" applyAlignment="1">
      <alignment horizontal="left" vertical="center"/>
    </xf>
    <xf numFmtId="10" fontId="16" fillId="27" borderId="74" xfId="70" applyNumberFormat="1" applyFill="1" applyBorder="1" applyAlignment="1">
      <alignment horizontal="left" vertical="center"/>
    </xf>
    <xf numFmtId="10" fontId="16" fillId="27" borderId="75" xfId="70" applyNumberFormat="1" applyFill="1" applyBorder="1" applyAlignment="1">
      <alignment horizontal="left" vertical="center"/>
    </xf>
    <xf numFmtId="0" fontId="16" fillId="0" borderId="76" xfId="70" applyBorder="1" applyAlignment="1">
      <alignment horizontal="center"/>
    </xf>
    <xf numFmtId="0" fontId="16" fillId="0" borderId="26" xfId="70" applyBorder="1" applyAlignment="1">
      <alignment horizontal="center"/>
    </xf>
    <xf numFmtId="0" fontId="16" fillId="0" borderId="45" xfId="70" applyBorder="1" applyAlignment="1">
      <alignment horizontal="center"/>
    </xf>
    <xf numFmtId="0" fontId="16" fillId="0" borderId="56" xfId="70" applyBorder="1" applyAlignment="1">
      <alignment horizontal="center"/>
    </xf>
    <xf numFmtId="0" fontId="16" fillId="0" borderId="35" xfId="70" applyBorder="1" applyAlignment="1">
      <alignment horizontal="center"/>
    </xf>
    <xf numFmtId="0" fontId="16" fillId="0" borderId="71" xfId="70" applyBorder="1" applyAlignment="1">
      <alignment horizontal="center"/>
    </xf>
    <xf numFmtId="0" fontId="16" fillId="0" borderId="25" xfId="70" applyFont="1" applyBorder="1" applyAlignment="1">
      <alignment horizontal="center"/>
    </xf>
    <xf numFmtId="0" fontId="16" fillId="0" borderId="26" xfId="70" applyFont="1" applyBorder="1" applyAlignment="1">
      <alignment horizontal="center"/>
    </xf>
    <xf numFmtId="0" fontId="16" fillId="0" borderId="45" xfId="70" applyFont="1" applyBorder="1" applyAlignment="1">
      <alignment horizontal="center"/>
    </xf>
    <xf numFmtId="0" fontId="16" fillId="0" borderId="57" xfId="70" applyBorder="1" applyAlignment="1">
      <alignment horizontal="center"/>
    </xf>
    <xf numFmtId="0" fontId="16" fillId="0" borderId="58" xfId="70" applyBorder="1" applyAlignment="1">
      <alignment horizontal="center"/>
    </xf>
    <xf numFmtId="0" fontId="16" fillId="0" borderId="72" xfId="70" applyBorder="1" applyAlignment="1">
      <alignment horizontal="center"/>
    </xf>
    <xf numFmtId="0" fontId="16" fillId="24" borderId="25" xfId="70" applyFill="1" applyBorder="1" applyAlignment="1">
      <alignment horizontal="center"/>
    </xf>
    <xf numFmtId="0" fontId="16" fillId="24" borderId="26" xfId="70" applyFill="1" applyBorder="1" applyAlignment="1">
      <alignment horizontal="center"/>
    </xf>
    <xf numFmtId="0" fontId="16" fillId="24" borderId="27" xfId="70" applyFill="1" applyBorder="1" applyAlignment="1">
      <alignment horizontal="center"/>
    </xf>
    <xf numFmtId="0" fontId="16" fillId="0" borderId="55" xfId="70" applyBorder="1" applyAlignment="1">
      <alignment horizontal="center"/>
    </xf>
    <xf numFmtId="0" fontId="16" fillId="0" borderId="33" xfId="70" applyBorder="1" applyAlignment="1">
      <alignment horizontal="center"/>
    </xf>
    <xf numFmtId="0" fontId="16" fillId="0" borderId="70" xfId="70" applyBorder="1" applyAlignment="1">
      <alignment horizontal="center"/>
    </xf>
    <xf numFmtId="10" fontId="31" fillId="25" borderId="41" xfId="70" applyNumberFormat="1" applyFont="1" applyFill="1" applyBorder="1" applyAlignment="1" applyProtection="1">
      <alignment horizontal="center" vertical="center"/>
    </xf>
    <xf numFmtId="10" fontId="31" fillId="25" borderId="26" xfId="70" applyNumberFormat="1" applyFont="1" applyFill="1" applyBorder="1" applyAlignment="1" applyProtection="1">
      <alignment horizontal="center" vertical="center"/>
    </xf>
    <xf numFmtId="10" fontId="31" fillId="25" borderId="45" xfId="70" applyNumberFormat="1" applyFont="1" applyFill="1" applyBorder="1" applyAlignment="1" applyProtection="1">
      <alignment horizontal="center" vertical="center"/>
    </xf>
  </cellXfs>
  <cellStyles count="98">
    <cellStyle name="20% - Accent1" xfId="1"/>
    <cellStyle name="20% - Accent2" xfId="2"/>
    <cellStyle name="20% - Accent3" xfId="3"/>
    <cellStyle name="20% - Accent4" xfId="4"/>
    <cellStyle name="20% - Accent5" xfId="5"/>
    <cellStyle name="20% - Accent6" xfId="6"/>
    <cellStyle name="20% - Ênfase1" xfId="7" builtinId="30" customBuiltin="1"/>
    <cellStyle name="20% - Ênfase2" xfId="8" builtinId="34" customBuiltin="1"/>
    <cellStyle name="20% - Ênfase3" xfId="9" builtinId="38" customBuiltin="1"/>
    <cellStyle name="20% - Ênfase4" xfId="10" builtinId="42" customBuiltin="1"/>
    <cellStyle name="20% - Ênfase5" xfId="11" builtinId="46" customBuiltin="1"/>
    <cellStyle name="20% - Ênfase6" xfId="12" builtinId="50" customBuiltin="1"/>
    <cellStyle name="40% - Accent1" xfId="13"/>
    <cellStyle name="40% - Accent2" xfId="14"/>
    <cellStyle name="40% - Accent3" xfId="15"/>
    <cellStyle name="40% - Accent4" xfId="16"/>
    <cellStyle name="40% - Accent5" xfId="17"/>
    <cellStyle name="40% - Accent6" xfId="18"/>
    <cellStyle name="40% - Ênfase1" xfId="19" builtinId="31" customBuiltin="1"/>
    <cellStyle name="40% - Ênfase2" xfId="20" builtinId="35" customBuiltin="1"/>
    <cellStyle name="40% - Ênfase3" xfId="21" builtinId="39" customBuiltin="1"/>
    <cellStyle name="40% - Ênfase4" xfId="22" builtinId="43" customBuiltin="1"/>
    <cellStyle name="40% - Ênfase5" xfId="23" builtinId="47" customBuiltin="1"/>
    <cellStyle name="40% - Ênfase6" xfId="24" builtinId="51" customBuiltin="1"/>
    <cellStyle name="60% - Accent1" xfId="25"/>
    <cellStyle name="60% - Accent2" xfId="26"/>
    <cellStyle name="60% - Accent3" xfId="27"/>
    <cellStyle name="60% - Accent4" xfId="28"/>
    <cellStyle name="60% - Accent5" xfId="29"/>
    <cellStyle name="60% - Accent6" xfId="30"/>
    <cellStyle name="60% - Ênfase1" xfId="31" builtinId="32" customBuiltin="1"/>
    <cellStyle name="60% - Ênfase2" xfId="32" builtinId="36" customBuiltin="1"/>
    <cellStyle name="60% - Ênfase3" xfId="33" builtinId="40" customBuiltin="1"/>
    <cellStyle name="60% - Ênfase4" xfId="34" builtinId="44" customBuiltin="1"/>
    <cellStyle name="60% - Ênfase5" xfId="35" builtinId="48" customBuiltin="1"/>
    <cellStyle name="60% - Ênfase6" xfId="36" builtinId="52" customBuiltin="1"/>
    <cellStyle name="Accent1" xfId="37"/>
    <cellStyle name="Accent2" xfId="38"/>
    <cellStyle name="Accent3" xfId="39"/>
    <cellStyle name="Accent4" xfId="40"/>
    <cellStyle name="Accent5" xfId="41"/>
    <cellStyle name="Accent6" xfId="42"/>
    <cellStyle name="Bad" xfId="43"/>
    <cellStyle name="Bom" xfId="44" builtinId="26" customBuiltin="1"/>
    <cellStyle name="Calculation" xfId="45"/>
    <cellStyle name="Cálculo" xfId="46" builtinId="22" customBuiltin="1"/>
    <cellStyle name="Célula de Verificação" xfId="47" builtinId="23" customBuiltin="1"/>
    <cellStyle name="Célula Vinculada" xfId="48" builtinId="24" customBuiltin="1"/>
    <cellStyle name="Check Cell" xfId="49"/>
    <cellStyle name="Data" xfId="50"/>
    <cellStyle name="Ênfase1" xfId="51" builtinId="29" customBuiltin="1"/>
    <cellStyle name="Ênfase2" xfId="52" builtinId="33" customBuiltin="1"/>
    <cellStyle name="Ênfase3" xfId="53" builtinId="37" customBuiltin="1"/>
    <cellStyle name="Ênfase4" xfId="54" builtinId="41" customBuiltin="1"/>
    <cellStyle name="Ênfase5" xfId="55" builtinId="45" customBuiltin="1"/>
    <cellStyle name="Ênfase6" xfId="56" builtinId="49" customBuiltin="1"/>
    <cellStyle name="Entrada" xfId="57" builtinId="20" customBuiltin="1"/>
    <cellStyle name="Explanatory Text" xfId="58"/>
    <cellStyle name="Fixo" xfId="59"/>
    <cellStyle name="Good" xfId="60"/>
    <cellStyle name="Heading 1" xfId="61"/>
    <cellStyle name="Heading 2" xfId="62"/>
    <cellStyle name="Heading 3" xfId="63"/>
    <cellStyle name="Heading 4" xfId="64"/>
    <cellStyle name="Incorreto" xfId="65" builtinId="27" customBuiltin="1"/>
    <cellStyle name="Input" xfId="66"/>
    <cellStyle name="Linked Cell" xfId="67"/>
    <cellStyle name="Neutra" xfId="68" builtinId="28" customBuiltin="1"/>
    <cellStyle name="Neutral" xfId="69"/>
    <cellStyle name="Normal" xfId="0" builtinId="0"/>
    <cellStyle name="Normal 2" xfId="97"/>
    <cellStyle name="Normal 2 2" xfId="70"/>
    <cellStyle name="Normal 2 2 2" xfId="71"/>
    <cellStyle name="Normal 9" xfId="96"/>
    <cellStyle name="Nota" xfId="72" builtinId="10" customBuiltin="1"/>
    <cellStyle name="Note" xfId="73"/>
    <cellStyle name="Output" xfId="74"/>
    <cellStyle name="Percentual" xfId="75"/>
    <cellStyle name="Ponto" xfId="76"/>
    <cellStyle name="Porcentagem 10" xfId="95"/>
    <cellStyle name="Saída" xfId="77" builtinId="21" customBuiltin="1"/>
    <cellStyle name="Separador de m" xfId="78"/>
    <cellStyle name="Separador de milhares 2" xfId="79"/>
    <cellStyle name="Separador de milhares 3" xfId="80"/>
    <cellStyle name="Separador de milhares 4" xfId="81"/>
    <cellStyle name="Separador de milhares 5" xfId="82"/>
    <cellStyle name="Texto de Aviso" xfId="83" builtinId="11" customBuiltin="1"/>
    <cellStyle name="Texto Explicativo" xfId="84" builtinId="53" customBuiltin="1"/>
    <cellStyle name="Title" xfId="85"/>
    <cellStyle name="Título" xfId="86" builtinId="15" customBuiltin="1"/>
    <cellStyle name="Título 1" xfId="87" builtinId="16" customBuiltin="1"/>
    <cellStyle name="Título 2" xfId="88" builtinId="17" customBuiltin="1"/>
    <cellStyle name="Título 3" xfId="89" builtinId="18" customBuiltin="1"/>
    <cellStyle name="Título 4" xfId="90" builtinId="19" customBuiltin="1"/>
    <cellStyle name="Titulo1" xfId="91"/>
    <cellStyle name="Titulo2" xfId="92"/>
    <cellStyle name="Total" xfId="93" builtinId="25" customBuiltin="1"/>
    <cellStyle name="Warning Text" xfId="94"/>
  </cellStyles>
  <dxfs count="7">
    <dxf>
      <fill>
        <patternFill patternType="gray0625">
          <bgColor indexed="51"/>
        </patternFill>
      </fill>
    </dxf>
    <dxf>
      <fill>
        <patternFill patternType="gray125">
          <bgColor indexed="51"/>
        </patternFill>
      </fill>
    </dxf>
    <dxf>
      <font>
        <condense val="0"/>
        <extend val="0"/>
        <color indexed="10"/>
      </font>
      <fill>
        <patternFill>
          <bgColor indexed="51"/>
        </patternFill>
      </fill>
    </dxf>
    <dxf>
      <font>
        <condense val="0"/>
        <extend val="0"/>
        <color indexed="12"/>
      </font>
      <fill>
        <patternFill>
          <bgColor indexed="27"/>
        </patternFill>
      </fill>
    </dxf>
    <dxf>
      <font>
        <b/>
        <i/>
        <condense val="0"/>
        <extend val="0"/>
        <color indexed="10"/>
      </font>
    </dxf>
    <dxf>
      <fill>
        <patternFill patternType="gray0625">
          <bgColor indexed="51"/>
        </patternFill>
      </fill>
    </dxf>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323850</xdr:colOff>
      <xdr:row>0</xdr:row>
      <xdr:rowOff>47625</xdr:rowOff>
    </xdr:from>
    <xdr:to>
      <xdr:col>4</xdr:col>
      <xdr:colOff>381000</xdr:colOff>
      <xdr:row>0</xdr:row>
      <xdr:rowOff>685800</xdr:rowOff>
    </xdr:to>
    <xdr:sp macro="" textlink="">
      <xdr:nvSpPr>
        <xdr:cNvPr id="2049" name="Text Box 6"/>
        <xdr:cNvSpPr txBox="1">
          <a:spLocks noChangeArrowheads="1"/>
        </xdr:cNvSpPr>
      </xdr:nvSpPr>
      <xdr:spPr bwMode="auto">
        <a:xfrm>
          <a:off x="1724025" y="47625"/>
          <a:ext cx="3752850" cy="638175"/>
        </a:xfrm>
        <a:prstGeom prst="rect">
          <a:avLst/>
        </a:prstGeom>
        <a:noFill/>
        <a:ln w="9525">
          <a:noFill/>
          <a:miter lim="800000"/>
          <a:headEnd/>
          <a:tailEnd/>
        </a:ln>
      </xdr:spPr>
      <xdr:txBody>
        <a:bodyPr vertOverflow="clip" wrap="square" lIns="27432" tIns="22860" rIns="0" bIns="0" anchor="t" upright="1"/>
        <a:lstStyle/>
        <a:p>
          <a:pPr algn="ctr" rtl="0">
            <a:defRPr sz="1000"/>
          </a:pPr>
          <a:r>
            <a:rPr lang="pt-BR" sz="1100" b="1" i="0" strike="noStrike">
              <a:solidFill>
                <a:srgbClr val="000000"/>
              </a:solidFill>
              <a:latin typeface="Arial"/>
              <a:cs typeface="Arial"/>
            </a:rPr>
            <a:t>PREFEITURA MUNICIPAL DE LAGOA SANTA</a:t>
          </a:r>
          <a:endParaRPr lang="pt-BR" sz="1100" b="0" i="0" strike="noStrike">
            <a:solidFill>
              <a:srgbClr val="000000"/>
            </a:solidFill>
            <a:latin typeface="Arial"/>
            <a:cs typeface="Arial"/>
          </a:endParaRPr>
        </a:p>
        <a:p>
          <a:pPr algn="ctr" rtl="0">
            <a:defRPr sz="1000"/>
          </a:pPr>
          <a:r>
            <a:rPr lang="pt-BR" sz="1100" b="0" i="0" strike="noStrike">
              <a:solidFill>
                <a:srgbClr val="000000"/>
              </a:solidFill>
              <a:latin typeface="Arial"/>
              <a:cs typeface="Arial"/>
            </a:rPr>
            <a:t>Secretaria Municipal de desenvolvimento Urbano</a:t>
          </a:r>
        </a:p>
        <a:p>
          <a:pPr algn="ctr" rtl="0">
            <a:defRPr sz="1000"/>
          </a:pPr>
          <a:r>
            <a:rPr lang="pt-BR" sz="1100" b="0" i="0" strike="noStrike">
              <a:solidFill>
                <a:srgbClr val="000000"/>
              </a:solidFill>
              <a:latin typeface="Arial"/>
              <a:cs typeface="Arial"/>
            </a:rPr>
            <a:t>Diretoria de Obras</a:t>
          </a:r>
        </a:p>
      </xdr:txBody>
    </xdr:sp>
    <xdr:clientData/>
  </xdr:twoCellAnchor>
  <xdr:twoCellAnchor>
    <xdr:from>
      <xdr:col>0</xdr:col>
      <xdr:colOff>142875</xdr:colOff>
      <xdr:row>0</xdr:row>
      <xdr:rowOff>9525</xdr:rowOff>
    </xdr:from>
    <xdr:to>
      <xdr:col>1</xdr:col>
      <xdr:colOff>752475</xdr:colOff>
      <xdr:row>0</xdr:row>
      <xdr:rowOff>733425</xdr:rowOff>
    </xdr:to>
    <xdr:pic>
      <xdr:nvPicPr>
        <xdr:cNvPr id="205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42875" y="9525"/>
          <a:ext cx="971550" cy="72390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ack_server\descritivos\Meus%20documentos\Egesa-antigos\TO-134\Meus%20Documentos\FV-DN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ack_server\descritivos\Meus%20documentos\Egesa-antigos\TO-134\0798\TECNICO\TEACOMP\LOTE06\P09\P10\RELAT6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ack_server\descritivos\Meus%20documentos\EGESA\Br-482mg\Volume1\CANA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ack_server\descritivos\Projetos\Marcilio\TO-010\Meus%20documentos\EGESA\Br-482mg\Volume1\CANA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Arquivos%20internos/Quadro%20de%20quantidades/ORCAMEN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PMLS\MODELO%20PLANILHA%20E%20BDI%20ATUALIZADO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AUT_ORIGINAL"/>
      <sheetName val="RESUMO_AUT1"/>
    </sheetNames>
    <sheetDataSet>
      <sheetData sheetId="0"/>
      <sheetData sheetId="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qorcamentodnerL1"/>
      <sheetName val="qorcamentodnerL2"/>
    </sheetNames>
    <sheetDataSet>
      <sheetData sheetId="0"/>
      <sheetData sheetId="1"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PLANILHA"/>
      <sheetName val="BDI TCU 2622 - EDIF"/>
      <sheetName val="BDI TCU 2622 -URBANAS "/>
      <sheetName val="BDI TCU 2622 -SANEAMENTO"/>
      <sheetName val="BDI TCU 2622 - ELET"/>
      <sheetName val="BDI TCU 2622 - MAT.EQUIP"/>
      <sheetName val="BDI TCU 2622 PORT.MAR.FLU"/>
      <sheetName val="QCI"/>
      <sheetName val="CRONOGRAMA FINAN"/>
      <sheetName val="CRONOGRAMA FÍSICO"/>
    </sheetNames>
    <sheetDataSet>
      <sheetData sheetId="0" refreshError="1">
        <row r="11">
          <cell r="N11" t="str">
            <v>MG</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J40"/>
  <sheetViews>
    <sheetView showGridLines="0" showZeros="0" tabSelected="1" view="pageBreakPreview" zoomScaleNormal="100" zoomScaleSheetLayoutView="93" workbookViewId="0">
      <selection activeCell="K11" sqref="K11"/>
    </sheetView>
  </sheetViews>
  <sheetFormatPr defaultRowHeight="12.75"/>
  <cols>
    <col min="1" max="1" width="5.42578125" style="1" bestFit="1" customWidth="1"/>
    <col min="2" max="2" width="15.5703125" style="1" customWidth="1"/>
    <col min="3" max="3" width="48.42578125" style="1" customWidth="1"/>
    <col min="4" max="4" width="9.140625" style="1"/>
    <col min="5" max="5" width="11.7109375" style="1" customWidth="1"/>
    <col min="6" max="6" width="13.42578125" style="1" customWidth="1"/>
    <col min="7" max="7" width="11.7109375" style="1" customWidth="1"/>
    <col min="8" max="8" width="13.140625" style="1" bestFit="1" customWidth="1"/>
    <col min="9" max="9" width="11.85546875" style="1" customWidth="1"/>
    <col min="10" max="16384" width="9.140625" style="1"/>
  </cols>
  <sheetData>
    <row r="1" spans="1:9" ht="60.75" customHeight="1">
      <c r="A1" s="100"/>
      <c r="B1" s="101"/>
      <c r="C1" s="105"/>
      <c r="D1" s="105"/>
      <c r="E1" s="105"/>
      <c r="F1" s="105"/>
      <c r="G1" s="105"/>
      <c r="H1" s="106"/>
    </row>
    <row r="2" spans="1:9" ht="3.75" customHeight="1" thickBot="1">
      <c r="A2" s="97"/>
      <c r="B2" s="98"/>
      <c r="C2" s="98"/>
      <c r="D2" s="98"/>
      <c r="E2" s="98"/>
      <c r="F2" s="98"/>
      <c r="G2" s="98"/>
      <c r="H2" s="99"/>
    </row>
    <row r="3" spans="1:9" ht="20.100000000000001" customHeight="1" thickBot="1">
      <c r="A3" s="107" t="s">
        <v>0</v>
      </c>
      <c r="B3" s="108"/>
      <c r="C3" s="108"/>
      <c r="D3" s="108"/>
      <c r="E3" s="108"/>
      <c r="F3" s="108"/>
      <c r="G3" s="108"/>
      <c r="H3" s="109"/>
    </row>
    <row r="4" spans="1:9" ht="3.75" customHeight="1" thickBot="1">
      <c r="A4" s="2"/>
      <c r="B4" s="3"/>
      <c r="C4" s="3"/>
      <c r="D4" s="3"/>
      <c r="E4" s="3"/>
      <c r="F4" s="3"/>
      <c r="G4" s="3"/>
      <c r="H4" s="4"/>
    </row>
    <row r="5" spans="1:9" ht="20.100000000000001" customHeight="1">
      <c r="A5" s="114" t="s">
        <v>74</v>
      </c>
      <c r="B5" s="115"/>
      <c r="C5" s="115"/>
      <c r="D5" s="115"/>
      <c r="E5" s="116"/>
      <c r="F5" s="110" t="s">
        <v>15</v>
      </c>
      <c r="G5" s="111"/>
      <c r="H5" s="112"/>
    </row>
    <row r="6" spans="1:9" ht="20.100000000000001" customHeight="1">
      <c r="A6" s="123" t="s">
        <v>76</v>
      </c>
      <c r="B6" s="124"/>
      <c r="C6" s="124"/>
      <c r="D6" s="124"/>
      <c r="E6" s="125"/>
      <c r="F6" s="137"/>
      <c r="G6" s="129"/>
      <c r="H6" s="138"/>
    </row>
    <row r="7" spans="1:9" ht="25.5" customHeight="1">
      <c r="A7" s="120" t="s">
        <v>43</v>
      </c>
      <c r="B7" s="121"/>
      <c r="C7" s="121"/>
      <c r="D7" s="122"/>
      <c r="E7" s="129" t="s">
        <v>1</v>
      </c>
      <c r="F7" s="124"/>
      <c r="G7" s="124"/>
      <c r="H7" s="130"/>
    </row>
    <row r="8" spans="1:9" ht="20.100000000000001" customHeight="1">
      <c r="A8" s="123" t="s">
        <v>72</v>
      </c>
      <c r="B8" s="124"/>
      <c r="C8" s="124"/>
      <c r="D8" s="125"/>
      <c r="E8" s="117" t="s">
        <v>2</v>
      </c>
      <c r="F8" s="139" t="s">
        <v>3</v>
      </c>
      <c r="G8" s="5"/>
      <c r="H8" s="6" t="s">
        <v>4</v>
      </c>
    </row>
    <row r="9" spans="1:9" ht="20.100000000000001" customHeight="1" thickBot="1">
      <c r="A9" s="102" t="s">
        <v>46</v>
      </c>
      <c r="B9" s="103"/>
      <c r="C9" s="103"/>
      <c r="D9" s="104"/>
      <c r="E9" s="118"/>
      <c r="F9" s="140"/>
      <c r="G9" s="7"/>
      <c r="H9" s="8">
        <v>0.30170000000000002</v>
      </c>
    </row>
    <row r="10" spans="1:9" ht="3.75" customHeight="1" thickBot="1">
      <c r="A10" s="126"/>
      <c r="B10" s="127"/>
      <c r="C10" s="127"/>
      <c r="D10" s="127"/>
      <c r="E10" s="127"/>
      <c r="F10" s="127"/>
      <c r="G10" s="127"/>
      <c r="H10" s="128"/>
    </row>
    <row r="11" spans="1:9" ht="38.25">
      <c r="A11" s="30" t="s">
        <v>5</v>
      </c>
      <c r="B11" s="31" t="s">
        <v>6</v>
      </c>
      <c r="C11" s="31" t="s">
        <v>7</v>
      </c>
      <c r="D11" s="31" t="s">
        <v>8</v>
      </c>
      <c r="E11" s="31" t="s">
        <v>9</v>
      </c>
      <c r="F11" s="32" t="s">
        <v>10</v>
      </c>
      <c r="G11" s="32" t="s">
        <v>11</v>
      </c>
      <c r="H11" s="33" t="s">
        <v>12</v>
      </c>
    </row>
    <row r="12" spans="1:9" ht="18.75" customHeight="1">
      <c r="A12" s="35">
        <v>1</v>
      </c>
      <c r="B12" s="35"/>
      <c r="C12" s="36" t="s">
        <v>42</v>
      </c>
      <c r="D12" s="47"/>
      <c r="E12" s="37"/>
      <c r="F12" s="48"/>
      <c r="G12" s="49">
        <f>ROUND(F12+(F12*$H$9),2)</f>
        <v>0</v>
      </c>
      <c r="H12" s="38"/>
      <c r="I12" s="9"/>
    </row>
    <row r="13" spans="1:9" ht="22.5" customHeight="1">
      <c r="A13" s="39" t="s">
        <v>14</v>
      </c>
      <c r="B13" s="40" t="s">
        <v>49</v>
      </c>
      <c r="C13" s="96" t="s">
        <v>50</v>
      </c>
      <c r="D13" s="41" t="s">
        <v>44</v>
      </c>
      <c r="E13" s="42">
        <v>500</v>
      </c>
      <c r="F13" s="42">
        <v>277</v>
      </c>
      <c r="G13" s="43">
        <f>ROUND(F13+(F13*$H$9),2)</f>
        <v>360.57</v>
      </c>
      <c r="H13" s="43">
        <f>ROUND((E13*G13),2)</f>
        <v>180285</v>
      </c>
    </row>
    <row r="14" spans="1:9" ht="22.5" customHeight="1">
      <c r="A14" s="39" t="s">
        <v>47</v>
      </c>
      <c r="B14" s="40" t="s">
        <v>51</v>
      </c>
      <c r="C14" s="96" t="s">
        <v>52</v>
      </c>
      <c r="D14" s="41" t="s">
        <v>44</v>
      </c>
      <c r="E14" s="42">
        <v>500</v>
      </c>
      <c r="F14" s="42">
        <v>288.66000000000003</v>
      </c>
      <c r="G14" s="43">
        <f t="shared" ref="G14:G17" si="0">ROUND(F14+(F14*$H$9),2)</f>
        <v>375.75</v>
      </c>
      <c r="H14" s="43">
        <f t="shared" ref="H14:H17" si="1">ROUND((E14*G14),2)</f>
        <v>187875</v>
      </c>
    </row>
    <row r="15" spans="1:9" ht="22.5" customHeight="1">
      <c r="A15" s="39" t="s">
        <v>60</v>
      </c>
      <c r="B15" s="40" t="s">
        <v>58</v>
      </c>
      <c r="C15" s="96" t="s">
        <v>59</v>
      </c>
      <c r="D15" s="41" t="s">
        <v>44</v>
      </c>
      <c r="E15" s="42">
        <v>200</v>
      </c>
      <c r="F15" s="42">
        <v>298.38</v>
      </c>
      <c r="G15" s="43">
        <f t="shared" si="0"/>
        <v>388.4</v>
      </c>
      <c r="H15" s="43">
        <f t="shared" si="1"/>
        <v>77680</v>
      </c>
    </row>
    <row r="16" spans="1:9" ht="31.5">
      <c r="A16" s="39" t="s">
        <v>61</v>
      </c>
      <c r="B16" s="40" t="s">
        <v>68</v>
      </c>
      <c r="C16" s="96" t="s">
        <v>65</v>
      </c>
      <c r="D16" s="41" t="s">
        <v>44</v>
      </c>
      <c r="E16" s="42">
        <v>1500</v>
      </c>
      <c r="F16" s="42">
        <v>239.22</v>
      </c>
      <c r="G16" s="43">
        <f t="shared" si="0"/>
        <v>311.39</v>
      </c>
      <c r="H16" s="43">
        <f t="shared" si="1"/>
        <v>467085</v>
      </c>
    </row>
    <row r="17" spans="1:10" ht="31.5">
      <c r="A17" s="39" t="s">
        <v>62</v>
      </c>
      <c r="B17" s="40" t="s">
        <v>69</v>
      </c>
      <c r="C17" s="96" t="s">
        <v>66</v>
      </c>
      <c r="D17" s="41" t="s">
        <v>44</v>
      </c>
      <c r="E17" s="42">
        <v>1500</v>
      </c>
      <c r="F17" s="42">
        <v>241.43</v>
      </c>
      <c r="G17" s="43">
        <f t="shared" si="0"/>
        <v>314.27</v>
      </c>
      <c r="H17" s="43">
        <f t="shared" si="1"/>
        <v>471405</v>
      </c>
    </row>
    <row r="18" spans="1:10" ht="31.5">
      <c r="A18" s="39" t="s">
        <v>63</v>
      </c>
      <c r="B18" s="40" t="s">
        <v>70</v>
      </c>
      <c r="C18" s="96" t="s">
        <v>67</v>
      </c>
      <c r="D18" s="41" t="s">
        <v>44</v>
      </c>
      <c r="E18" s="44">
        <v>500</v>
      </c>
      <c r="F18" s="42">
        <v>250.13</v>
      </c>
      <c r="G18" s="43">
        <f>ROUND(F18+(F18*$H$9),2)</f>
        <v>325.58999999999997</v>
      </c>
      <c r="H18" s="43">
        <f>ROUND((E18*G18),2)</f>
        <v>162795</v>
      </c>
    </row>
    <row r="19" spans="1:10" ht="18" customHeight="1">
      <c r="A19" s="39" t="s">
        <v>64</v>
      </c>
      <c r="B19" s="40" t="s">
        <v>48</v>
      </c>
      <c r="C19" s="95" t="s">
        <v>71</v>
      </c>
      <c r="D19" s="41" t="s">
        <v>44</v>
      </c>
      <c r="E19" s="44">
        <v>1200</v>
      </c>
      <c r="F19" s="44">
        <v>29.15</v>
      </c>
      <c r="G19" s="45">
        <f>ROUND(F19+(F19*$H$9),2)</f>
        <v>37.94</v>
      </c>
      <c r="H19" s="46">
        <f>ROUND((E19*G19),2)</f>
        <v>45528</v>
      </c>
      <c r="I19" s="9"/>
    </row>
    <row r="20" spans="1:10" ht="23.25" customHeight="1" thickBot="1">
      <c r="A20" s="131" t="s">
        <v>13</v>
      </c>
      <c r="B20" s="132"/>
      <c r="C20" s="132"/>
      <c r="D20" s="132"/>
      <c r="E20" s="132"/>
      <c r="F20" s="132"/>
      <c r="G20" s="133"/>
      <c r="H20" s="34">
        <f>SUM(H13:H19)</f>
        <v>1592653</v>
      </c>
    </row>
    <row r="21" spans="1:10" ht="14.25" customHeight="1">
      <c r="A21" s="10"/>
      <c r="B21" s="11"/>
      <c r="C21" s="11"/>
      <c r="D21" s="11"/>
      <c r="E21" s="11"/>
      <c r="F21" s="11"/>
      <c r="G21" s="11"/>
      <c r="H21" s="12"/>
    </row>
    <row r="22" spans="1:10" ht="22.5" customHeight="1">
      <c r="A22" s="13"/>
      <c r="B22" s="14"/>
      <c r="C22" s="14"/>
      <c r="D22" s="14"/>
      <c r="E22" s="14"/>
      <c r="F22" s="14"/>
      <c r="G22" s="14"/>
      <c r="H22" s="15"/>
      <c r="J22" s="9"/>
    </row>
    <row r="23" spans="1:10" ht="20.25" customHeight="1">
      <c r="A23" s="13"/>
      <c r="B23" s="119"/>
      <c r="C23" s="119"/>
      <c r="D23" s="14"/>
      <c r="E23" s="119"/>
      <c r="F23" s="119"/>
      <c r="G23" s="16"/>
      <c r="H23" s="15"/>
    </row>
    <row r="24" spans="1:10" ht="14.25">
      <c r="A24" s="17"/>
      <c r="B24" s="18" t="s">
        <v>45</v>
      </c>
      <c r="C24" s="18"/>
      <c r="D24" s="18"/>
      <c r="E24" s="18"/>
      <c r="F24" s="18"/>
      <c r="G24" s="18"/>
      <c r="H24" s="19"/>
    </row>
    <row r="25" spans="1:10" hidden="1">
      <c r="A25" s="20"/>
      <c r="B25" s="21"/>
      <c r="C25" s="21"/>
      <c r="D25" s="21"/>
      <c r="E25" s="21"/>
      <c r="F25" s="21"/>
      <c r="G25" s="21"/>
      <c r="H25" s="22"/>
    </row>
    <row r="26" spans="1:10">
      <c r="A26" s="20"/>
      <c r="B26" s="21"/>
      <c r="C26" s="21"/>
      <c r="D26" s="21"/>
      <c r="E26" s="21"/>
      <c r="F26" s="21"/>
      <c r="G26" s="21"/>
      <c r="H26" s="22"/>
    </row>
    <row r="27" spans="1:10" ht="24" customHeight="1">
      <c r="A27" s="20"/>
      <c r="B27" s="21"/>
      <c r="C27" s="21"/>
      <c r="D27" s="21"/>
      <c r="E27" s="21"/>
      <c r="F27" s="21"/>
      <c r="G27" s="21"/>
      <c r="H27" s="22"/>
    </row>
    <row r="28" spans="1:10" ht="11.25" customHeight="1">
      <c r="A28" s="134" t="s">
        <v>73</v>
      </c>
      <c r="B28" s="135"/>
      <c r="C28" s="135"/>
      <c r="D28" s="135"/>
      <c r="E28" s="135"/>
      <c r="F28" s="135"/>
      <c r="G28" s="135"/>
      <c r="H28" s="136"/>
    </row>
    <row r="29" spans="1:10" ht="14.25" customHeight="1">
      <c r="A29" s="134"/>
      <c r="B29" s="135"/>
      <c r="C29" s="135"/>
      <c r="D29" s="135"/>
      <c r="E29" s="135"/>
      <c r="F29" s="135"/>
      <c r="G29" s="135"/>
      <c r="H29" s="136"/>
    </row>
    <row r="30" spans="1:10">
      <c r="A30" s="17"/>
      <c r="B30" s="23"/>
      <c r="C30" s="23"/>
      <c r="D30" s="24"/>
      <c r="E30" s="23"/>
      <c r="F30" s="23"/>
      <c r="G30" s="23"/>
      <c r="H30" s="25"/>
      <c r="I30"/>
    </row>
    <row r="31" spans="1:10" customFormat="1" ht="11.25" customHeight="1" thickBot="1">
      <c r="A31" s="26"/>
      <c r="B31" s="27"/>
      <c r="C31" s="27"/>
      <c r="D31" s="27"/>
      <c r="E31" s="27"/>
      <c r="F31" s="27"/>
      <c r="G31" s="27"/>
      <c r="H31" s="28"/>
    </row>
    <row r="32" spans="1:10" customFormat="1" ht="12" customHeight="1"/>
    <row r="33" spans="3:9" customFormat="1" ht="14.1" customHeight="1">
      <c r="I33" s="1"/>
    </row>
    <row r="34" spans="3:9" ht="14.1" customHeight="1"/>
    <row r="35" spans="3:9" ht="4.5" customHeight="1"/>
    <row r="38" spans="3:9" ht="14.25">
      <c r="C38" s="113"/>
      <c r="D38" s="113"/>
      <c r="E38" s="113"/>
      <c r="F38" s="113"/>
      <c r="G38" s="113"/>
      <c r="H38" s="113"/>
    </row>
    <row r="39" spans="3:9" ht="14.25">
      <c r="C39" s="29"/>
      <c r="D39" s="18"/>
      <c r="E39" s="18"/>
      <c r="F39" s="18"/>
      <c r="G39" s="18"/>
      <c r="H39" s="18"/>
    </row>
    <row r="40" spans="3:9" ht="14.25">
      <c r="C40" s="113"/>
      <c r="D40" s="113"/>
      <c r="E40" s="113"/>
      <c r="F40" s="113"/>
      <c r="G40" s="113"/>
      <c r="H40" s="113"/>
    </row>
  </sheetData>
  <mergeCells count="21">
    <mergeCell ref="C40:H40"/>
    <mergeCell ref="A5:E5"/>
    <mergeCell ref="E8:E9"/>
    <mergeCell ref="E23:F23"/>
    <mergeCell ref="B23:C23"/>
    <mergeCell ref="A7:D7"/>
    <mergeCell ref="A6:E6"/>
    <mergeCell ref="A10:H10"/>
    <mergeCell ref="E7:H7"/>
    <mergeCell ref="A20:G20"/>
    <mergeCell ref="A28:H29"/>
    <mergeCell ref="F6:H6"/>
    <mergeCell ref="F8:F9"/>
    <mergeCell ref="A8:D8"/>
    <mergeCell ref="C38:H38"/>
    <mergeCell ref="A2:H2"/>
    <mergeCell ref="A1:B1"/>
    <mergeCell ref="A9:D9"/>
    <mergeCell ref="C1:H1"/>
    <mergeCell ref="A3:H3"/>
    <mergeCell ref="F5:H5"/>
  </mergeCells>
  <phoneticPr fontId="25" type="noConversion"/>
  <conditionalFormatting sqref="D12:D19">
    <cfRule type="cellIs" dxfId="6" priority="1" stopIfTrue="1" operator="equal">
      <formula>0</formula>
    </cfRule>
  </conditionalFormatting>
  <printOptions horizontalCentered="1" verticalCentered="1"/>
  <pageMargins left="0.39370078740157483" right="0.39370078740157483" top="0.39370078740157483" bottom="0.39370078740157483" header="0" footer="0"/>
  <pageSetup paperSize="9" scale="75" orientation="portrait" horizontalDpi="4294967295" r:id="rId1"/>
  <headerFooter alignWithMargins="0"/>
  <drawing r:id="rId2"/>
</worksheet>
</file>

<file path=xl/worksheets/sheet2.xml><?xml version="1.0" encoding="utf-8"?>
<worksheet xmlns="http://schemas.openxmlformats.org/spreadsheetml/2006/main" xmlns:r="http://schemas.openxmlformats.org/officeDocument/2006/relationships">
  <sheetPr>
    <tabColor indexed="49"/>
  </sheetPr>
  <dimension ref="A1:U42"/>
  <sheetViews>
    <sheetView showGridLines="0" zoomScale="90" zoomScaleNormal="90" workbookViewId="0">
      <selection activeCell="O20" sqref="O20"/>
    </sheetView>
  </sheetViews>
  <sheetFormatPr defaultRowHeight="12.75"/>
  <cols>
    <col min="1" max="1" width="2.28515625" style="53" customWidth="1"/>
    <col min="2" max="2" width="23.85546875" style="53" customWidth="1"/>
    <col min="3" max="8" width="3.85546875" style="53" customWidth="1"/>
    <col min="9" max="9" width="24.140625" style="53" customWidth="1"/>
    <col min="10" max="10" width="18" style="53" customWidth="1"/>
    <col min="11" max="256" width="9.140625" style="53"/>
    <col min="257" max="257" width="2.28515625" style="53" customWidth="1"/>
    <col min="258" max="258" width="23.85546875" style="53" customWidth="1"/>
    <col min="259" max="264" width="3.85546875" style="53" customWidth="1"/>
    <col min="265" max="265" width="24.140625" style="53" customWidth="1"/>
    <col min="266" max="266" width="18" style="53" customWidth="1"/>
    <col min="267" max="512" width="9.140625" style="53"/>
    <col min="513" max="513" width="2.28515625" style="53" customWidth="1"/>
    <col min="514" max="514" width="23.85546875" style="53" customWidth="1"/>
    <col min="515" max="520" width="3.85546875" style="53" customWidth="1"/>
    <col min="521" max="521" width="24.140625" style="53" customWidth="1"/>
    <col min="522" max="522" width="18" style="53" customWidth="1"/>
    <col min="523" max="768" width="9.140625" style="53"/>
    <col min="769" max="769" width="2.28515625" style="53" customWidth="1"/>
    <col min="770" max="770" width="23.85546875" style="53" customWidth="1"/>
    <col min="771" max="776" width="3.85546875" style="53" customWidth="1"/>
    <col min="777" max="777" width="24.140625" style="53" customWidth="1"/>
    <col min="778" max="778" width="18" style="53" customWidth="1"/>
    <col min="779" max="1024" width="9.140625" style="53"/>
    <col min="1025" max="1025" width="2.28515625" style="53" customWidth="1"/>
    <col min="1026" max="1026" width="23.85546875" style="53" customWidth="1"/>
    <col min="1027" max="1032" width="3.85546875" style="53" customWidth="1"/>
    <col min="1033" max="1033" width="24.140625" style="53" customWidth="1"/>
    <col min="1034" max="1034" width="18" style="53" customWidth="1"/>
    <col min="1035" max="1280" width="9.140625" style="53"/>
    <col min="1281" max="1281" width="2.28515625" style="53" customWidth="1"/>
    <col min="1282" max="1282" width="23.85546875" style="53" customWidth="1"/>
    <col min="1283" max="1288" width="3.85546875" style="53" customWidth="1"/>
    <col min="1289" max="1289" width="24.140625" style="53" customWidth="1"/>
    <col min="1290" max="1290" width="18" style="53" customWidth="1"/>
    <col min="1291" max="1536" width="9.140625" style="53"/>
    <col min="1537" max="1537" width="2.28515625" style="53" customWidth="1"/>
    <col min="1538" max="1538" width="23.85546875" style="53" customWidth="1"/>
    <col min="1539" max="1544" width="3.85546875" style="53" customWidth="1"/>
    <col min="1545" max="1545" width="24.140625" style="53" customWidth="1"/>
    <col min="1546" max="1546" width="18" style="53" customWidth="1"/>
    <col min="1547" max="1792" width="9.140625" style="53"/>
    <col min="1793" max="1793" width="2.28515625" style="53" customWidth="1"/>
    <col min="1794" max="1794" width="23.85546875" style="53" customWidth="1"/>
    <col min="1795" max="1800" width="3.85546875" style="53" customWidth="1"/>
    <col min="1801" max="1801" width="24.140625" style="53" customWidth="1"/>
    <col min="1802" max="1802" width="18" style="53" customWidth="1"/>
    <col min="1803" max="2048" width="9.140625" style="53"/>
    <col min="2049" max="2049" width="2.28515625" style="53" customWidth="1"/>
    <col min="2050" max="2050" width="23.85546875" style="53" customWidth="1"/>
    <col min="2051" max="2056" width="3.85546875" style="53" customWidth="1"/>
    <col min="2057" max="2057" width="24.140625" style="53" customWidth="1"/>
    <col min="2058" max="2058" width="18" style="53" customWidth="1"/>
    <col min="2059" max="2304" width="9.140625" style="53"/>
    <col min="2305" max="2305" width="2.28515625" style="53" customWidth="1"/>
    <col min="2306" max="2306" width="23.85546875" style="53" customWidth="1"/>
    <col min="2307" max="2312" width="3.85546875" style="53" customWidth="1"/>
    <col min="2313" max="2313" width="24.140625" style="53" customWidth="1"/>
    <col min="2314" max="2314" width="18" style="53" customWidth="1"/>
    <col min="2315" max="2560" width="9.140625" style="53"/>
    <col min="2561" max="2561" width="2.28515625" style="53" customWidth="1"/>
    <col min="2562" max="2562" width="23.85546875" style="53" customWidth="1"/>
    <col min="2563" max="2568" width="3.85546875" style="53" customWidth="1"/>
    <col min="2569" max="2569" width="24.140625" style="53" customWidth="1"/>
    <col min="2570" max="2570" width="18" style="53" customWidth="1"/>
    <col min="2571" max="2816" width="9.140625" style="53"/>
    <col min="2817" max="2817" width="2.28515625" style="53" customWidth="1"/>
    <col min="2818" max="2818" width="23.85546875" style="53" customWidth="1"/>
    <col min="2819" max="2824" width="3.85546875" style="53" customWidth="1"/>
    <col min="2825" max="2825" width="24.140625" style="53" customWidth="1"/>
    <col min="2826" max="2826" width="18" style="53" customWidth="1"/>
    <col min="2827" max="3072" width="9.140625" style="53"/>
    <col min="3073" max="3073" width="2.28515625" style="53" customWidth="1"/>
    <col min="3074" max="3074" width="23.85546875" style="53" customWidth="1"/>
    <col min="3075" max="3080" width="3.85546875" style="53" customWidth="1"/>
    <col min="3081" max="3081" width="24.140625" style="53" customWidth="1"/>
    <col min="3082" max="3082" width="18" style="53" customWidth="1"/>
    <col min="3083" max="3328" width="9.140625" style="53"/>
    <col min="3329" max="3329" width="2.28515625" style="53" customWidth="1"/>
    <col min="3330" max="3330" width="23.85546875" style="53" customWidth="1"/>
    <col min="3331" max="3336" width="3.85546875" style="53" customWidth="1"/>
    <col min="3337" max="3337" width="24.140625" style="53" customWidth="1"/>
    <col min="3338" max="3338" width="18" style="53" customWidth="1"/>
    <col min="3339" max="3584" width="9.140625" style="53"/>
    <col min="3585" max="3585" width="2.28515625" style="53" customWidth="1"/>
    <col min="3586" max="3586" width="23.85546875" style="53" customWidth="1"/>
    <col min="3587" max="3592" width="3.85546875" style="53" customWidth="1"/>
    <col min="3593" max="3593" width="24.140625" style="53" customWidth="1"/>
    <col min="3594" max="3594" width="18" style="53" customWidth="1"/>
    <col min="3595" max="3840" width="9.140625" style="53"/>
    <col min="3841" max="3841" width="2.28515625" style="53" customWidth="1"/>
    <col min="3842" max="3842" width="23.85546875" style="53" customWidth="1"/>
    <col min="3843" max="3848" width="3.85546875" style="53" customWidth="1"/>
    <col min="3849" max="3849" width="24.140625" style="53" customWidth="1"/>
    <col min="3850" max="3850" width="18" style="53" customWidth="1"/>
    <col min="3851" max="4096" width="9.140625" style="53"/>
    <col min="4097" max="4097" width="2.28515625" style="53" customWidth="1"/>
    <col min="4098" max="4098" width="23.85546875" style="53" customWidth="1"/>
    <col min="4099" max="4104" width="3.85546875" style="53" customWidth="1"/>
    <col min="4105" max="4105" width="24.140625" style="53" customWidth="1"/>
    <col min="4106" max="4106" width="18" style="53" customWidth="1"/>
    <col min="4107" max="4352" width="9.140625" style="53"/>
    <col min="4353" max="4353" width="2.28515625" style="53" customWidth="1"/>
    <col min="4354" max="4354" width="23.85546875" style="53" customWidth="1"/>
    <col min="4355" max="4360" width="3.85546875" style="53" customWidth="1"/>
    <col min="4361" max="4361" width="24.140625" style="53" customWidth="1"/>
    <col min="4362" max="4362" width="18" style="53" customWidth="1"/>
    <col min="4363" max="4608" width="9.140625" style="53"/>
    <col min="4609" max="4609" width="2.28515625" style="53" customWidth="1"/>
    <col min="4610" max="4610" width="23.85546875" style="53" customWidth="1"/>
    <col min="4611" max="4616" width="3.85546875" style="53" customWidth="1"/>
    <col min="4617" max="4617" width="24.140625" style="53" customWidth="1"/>
    <col min="4618" max="4618" width="18" style="53" customWidth="1"/>
    <col min="4619" max="4864" width="9.140625" style="53"/>
    <col min="4865" max="4865" width="2.28515625" style="53" customWidth="1"/>
    <col min="4866" max="4866" width="23.85546875" style="53" customWidth="1"/>
    <col min="4867" max="4872" width="3.85546875" style="53" customWidth="1"/>
    <col min="4873" max="4873" width="24.140625" style="53" customWidth="1"/>
    <col min="4874" max="4874" width="18" style="53" customWidth="1"/>
    <col min="4875" max="5120" width="9.140625" style="53"/>
    <col min="5121" max="5121" width="2.28515625" style="53" customWidth="1"/>
    <col min="5122" max="5122" width="23.85546875" style="53" customWidth="1"/>
    <col min="5123" max="5128" width="3.85546875" style="53" customWidth="1"/>
    <col min="5129" max="5129" width="24.140625" style="53" customWidth="1"/>
    <col min="5130" max="5130" width="18" style="53" customWidth="1"/>
    <col min="5131" max="5376" width="9.140625" style="53"/>
    <col min="5377" max="5377" width="2.28515625" style="53" customWidth="1"/>
    <col min="5378" max="5378" width="23.85546875" style="53" customWidth="1"/>
    <col min="5379" max="5384" width="3.85546875" style="53" customWidth="1"/>
    <col min="5385" max="5385" width="24.140625" style="53" customWidth="1"/>
    <col min="5386" max="5386" width="18" style="53" customWidth="1"/>
    <col min="5387" max="5632" width="9.140625" style="53"/>
    <col min="5633" max="5633" width="2.28515625" style="53" customWidth="1"/>
    <col min="5634" max="5634" width="23.85546875" style="53" customWidth="1"/>
    <col min="5635" max="5640" width="3.85546875" style="53" customWidth="1"/>
    <col min="5641" max="5641" width="24.140625" style="53" customWidth="1"/>
    <col min="5642" max="5642" width="18" style="53" customWidth="1"/>
    <col min="5643" max="5888" width="9.140625" style="53"/>
    <col min="5889" max="5889" width="2.28515625" style="53" customWidth="1"/>
    <col min="5890" max="5890" width="23.85546875" style="53" customWidth="1"/>
    <col min="5891" max="5896" width="3.85546875" style="53" customWidth="1"/>
    <col min="5897" max="5897" width="24.140625" style="53" customWidth="1"/>
    <col min="5898" max="5898" width="18" style="53" customWidth="1"/>
    <col min="5899" max="6144" width="9.140625" style="53"/>
    <col min="6145" max="6145" width="2.28515625" style="53" customWidth="1"/>
    <col min="6146" max="6146" width="23.85546875" style="53" customWidth="1"/>
    <col min="6147" max="6152" width="3.85546875" style="53" customWidth="1"/>
    <col min="6153" max="6153" width="24.140625" style="53" customWidth="1"/>
    <col min="6154" max="6154" width="18" style="53" customWidth="1"/>
    <col min="6155" max="6400" width="9.140625" style="53"/>
    <col min="6401" max="6401" width="2.28515625" style="53" customWidth="1"/>
    <col min="6402" max="6402" width="23.85546875" style="53" customWidth="1"/>
    <col min="6403" max="6408" width="3.85546875" style="53" customWidth="1"/>
    <col min="6409" max="6409" width="24.140625" style="53" customWidth="1"/>
    <col min="6410" max="6410" width="18" style="53" customWidth="1"/>
    <col min="6411" max="6656" width="9.140625" style="53"/>
    <col min="6657" max="6657" width="2.28515625" style="53" customWidth="1"/>
    <col min="6658" max="6658" width="23.85546875" style="53" customWidth="1"/>
    <col min="6659" max="6664" width="3.85546875" style="53" customWidth="1"/>
    <col min="6665" max="6665" width="24.140625" style="53" customWidth="1"/>
    <col min="6666" max="6666" width="18" style="53" customWidth="1"/>
    <col min="6667" max="6912" width="9.140625" style="53"/>
    <col min="6913" max="6913" width="2.28515625" style="53" customWidth="1"/>
    <col min="6914" max="6914" width="23.85546875" style="53" customWidth="1"/>
    <col min="6915" max="6920" width="3.85546875" style="53" customWidth="1"/>
    <col min="6921" max="6921" width="24.140625" style="53" customWidth="1"/>
    <col min="6922" max="6922" width="18" style="53" customWidth="1"/>
    <col min="6923" max="7168" width="9.140625" style="53"/>
    <col min="7169" max="7169" width="2.28515625" style="53" customWidth="1"/>
    <col min="7170" max="7170" width="23.85546875" style="53" customWidth="1"/>
    <col min="7171" max="7176" width="3.85546875" style="53" customWidth="1"/>
    <col min="7177" max="7177" width="24.140625" style="53" customWidth="1"/>
    <col min="7178" max="7178" width="18" style="53" customWidth="1"/>
    <col min="7179" max="7424" width="9.140625" style="53"/>
    <col min="7425" max="7425" width="2.28515625" style="53" customWidth="1"/>
    <col min="7426" max="7426" width="23.85546875" style="53" customWidth="1"/>
    <col min="7427" max="7432" width="3.85546875" style="53" customWidth="1"/>
    <col min="7433" max="7433" width="24.140625" style="53" customWidth="1"/>
    <col min="7434" max="7434" width="18" style="53" customWidth="1"/>
    <col min="7435" max="7680" width="9.140625" style="53"/>
    <col min="7681" max="7681" width="2.28515625" style="53" customWidth="1"/>
    <col min="7682" max="7682" width="23.85546875" style="53" customWidth="1"/>
    <col min="7683" max="7688" width="3.85546875" style="53" customWidth="1"/>
    <col min="7689" max="7689" width="24.140625" style="53" customWidth="1"/>
    <col min="7690" max="7690" width="18" style="53" customWidth="1"/>
    <col min="7691" max="7936" width="9.140625" style="53"/>
    <col min="7937" max="7937" width="2.28515625" style="53" customWidth="1"/>
    <col min="7938" max="7938" width="23.85546875" style="53" customWidth="1"/>
    <col min="7939" max="7944" width="3.85546875" style="53" customWidth="1"/>
    <col min="7945" max="7945" width="24.140625" style="53" customWidth="1"/>
    <col min="7946" max="7946" width="18" style="53" customWidth="1"/>
    <col min="7947" max="8192" width="9.140625" style="53"/>
    <col min="8193" max="8193" width="2.28515625" style="53" customWidth="1"/>
    <col min="8194" max="8194" width="23.85546875" style="53" customWidth="1"/>
    <col min="8195" max="8200" width="3.85546875" style="53" customWidth="1"/>
    <col min="8201" max="8201" width="24.140625" style="53" customWidth="1"/>
    <col min="8202" max="8202" width="18" style="53" customWidth="1"/>
    <col min="8203" max="8448" width="9.140625" style="53"/>
    <col min="8449" max="8449" width="2.28515625" style="53" customWidth="1"/>
    <col min="8450" max="8450" width="23.85546875" style="53" customWidth="1"/>
    <col min="8451" max="8456" width="3.85546875" style="53" customWidth="1"/>
    <col min="8457" max="8457" width="24.140625" style="53" customWidth="1"/>
    <col min="8458" max="8458" width="18" style="53" customWidth="1"/>
    <col min="8459" max="8704" width="9.140625" style="53"/>
    <col min="8705" max="8705" width="2.28515625" style="53" customWidth="1"/>
    <col min="8706" max="8706" width="23.85546875" style="53" customWidth="1"/>
    <col min="8707" max="8712" width="3.85546875" style="53" customWidth="1"/>
    <col min="8713" max="8713" width="24.140625" style="53" customWidth="1"/>
    <col min="8714" max="8714" width="18" style="53" customWidth="1"/>
    <col min="8715" max="8960" width="9.140625" style="53"/>
    <col min="8961" max="8961" width="2.28515625" style="53" customWidth="1"/>
    <col min="8962" max="8962" width="23.85546875" style="53" customWidth="1"/>
    <col min="8963" max="8968" width="3.85546875" style="53" customWidth="1"/>
    <col min="8969" max="8969" width="24.140625" style="53" customWidth="1"/>
    <col min="8970" max="8970" width="18" style="53" customWidth="1"/>
    <col min="8971" max="9216" width="9.140625" style="53"/>
    <col min="9217" max="9217" width="2.28515625" style="53" customWidth="1"/>
    <col min="9218" max="9218" width="23.85546875" style="53" customWidth="1"/>
    <col min="9219" max="9224" width="3.85546875" style="53" customWidth="1"/>
    <col min="9225" max="9225" width="24.140625" style="53" customWidth="1"/>
    <col min="9226" max="9226" width="18" style="53" customWidth="1"/>
    <col min="9227" max="9472" width="9.140625" style="53"/>
    <col min="9473" max="9473" width="2.28515625" style="53" customWidth="1"/>
    <col min="9474" max="9474" width="23.85546875" style="53" customWidth="1"/>
    <col min="9475" max="9480" width="3.85546875" style="53" customWidth="1"/>
    <col min="9481" max="9481" width="24.140625" style="53" customWidth="1"/>
    <col min="9482" max="9482" width="18" style="53" customWidth="1"/>
    <col min="9483" max="9728" width="9.140625" style="53"/>
    <col min="9729" max="9729" width="2.28515625" style="53" customWidth="1"/>
    <col min="9730" max="9730" width="23.85546875" style="53" customWidth="1"/>
    <col min="9731" max="9736" width="3.85546875" style="53" customWidth="1"/>
    <col min="9737" max="9737" width="24.140625" style="53" customWidth="1"/>
    <col min="9738" max="9738" width="18" style="53" customWidth="1"/>
    <col min="9739" max="9984" width="9.140625" style="53"/>
    <col min="9985" max="9985" width="2.28515625" style="53" customWidth="1"/>
    <col min="9986" max="9986" width="23.85546875" style="53" customWidth="1"/>
    <col min="9987" max="9992" width="3.85546875" style="53" customWidth="1"/>
    <col min="9993" max="9993" width="24.140625" style="53" customWidth="1"/>
    <col min="9994" max="9994" width="18" style="53" customWidth="1"/>
    <col min="9995" max="10240" width="9.140625" style="53"/>
    <col min="10241" max="10241" width="2.28515625" style="53" customWidth="1"/>
    <col min="10242" max="10242" width="23.85546875" style="53" customWidth="1"/>
    <col min="10243" max="10248" width="3.85546875" style="53" customWidth="1"/>
    <col min="10249" max="10249" width="24.140625" style="53" customWidth="1"/>
    <col min="10250" max="10250" width="18" style="53" customWidth="1"/>
    <col min="10251" max="10496" width="9.140625" style="53"/>
    <col min="10497" max="10497" width="2.28515625" style="53" customWidth="1"/>
    <col min="10498" max="10498" width="23.85546875" style="53" customWidth="1"/>
    <col min="10499" max="10504" width="3.85546875" style="53" customWidth="1"/>
    <col min="10505" max="10505" width="24.140625" style="53" customWidth="1"/>
    <col min="10506" max="10506" width="18" style="53" customWidth="1"/>
    <col min="10507" max="10752" width="9.140625" style="53"/>
    <col min="10753" max="10753" width="2.28515625" style="53" customWidth="1"/>
    <col min="10754" max="10754" width="23.85546875" style="53" customWidth="1"/>
    <col min="10755" max="10760" width="3.85546875" style="53" customWidth="1"/>
    <col min="10761" max="10761" width="24.140625" style="53" customWidth="1"/>
    <col min="10762" max="10762" width="18" style="53" customWidth="1"/>
    <col min="10763" max="11008" width="9.140625" style="53"/>
    <col min="11009" max="11009" width="2.28515625" style="53" customWidth="1"/>
    <col min="11010" max="11010" width="23.85546875" style="53" customWidth="1"/>
    <col min="11011" max="11016" width="3.85546875" style="53" customWidth="1"/>
    <col min="11017" max="11017" width="24.140625" style="53" customWidth="1"/>
    <col min="11018" max="11018" width="18" style="53" customWidth="1"/>
    <col min="11019" max="11264" width="9.140625" style="53"/>
    <col min="11265" max="11265" width="2.28515625" style="53" customWidth="1"/>
    <col min="11266" max="11266" width="23.85546875" style="53" customWidth="1"/>
    <col min="11267" max="11272" width="3.85546875" style="53" customWidth="1"/>
    <col min="11273" max="11273" width="24.140625" style="53" customWidth="1"/>
    <col min="11274" max="11274" width="18" style="53" customWidth="1"/>
    <col min="11275" max="11520" width="9.140625" style="53"/>
    <col min="11521" max="11521" width="2.28515625" style="53" customWidth="1"/>
    <col min="11522" max="11522" width="23.85546875" style="53" customWidth="1"/>
    <col min="11523" max="11528" width="3.85546875" style="53" customWidth="1"/>
    <col min="11529" max="11529" width="24.140625" style="53" customWidth="1"/>
    <col min="11530" max="11530" width="18" style="53" customWidth="1"/>
    <col min="11531" max="11776" width="9.140625" style="53"/>
    <col min="11777" max="11777" width="2.28515625" style="53" customWidth="1"/>
    <col min="11778" max="11778" width="23.85546875" style="53" customWidth="1"/>
    <col min="11779" max="11784" width="3.85546875" style="53" customWidth="1"/>
    <col min="11785" max="11785" width="24.140625" style="53" customWidth="1"/>
    <col min="11786" max="11786" width="18" style="53" customWidth="1"/>
    <col min="11787" max="12032" width="9.140625" style="53"/>
    <col min="12033" max="12033" width="2.28515625" style="53" customWidth="1"/>
    <col min="12034" max="12034" width="23.85546875" style="53" customWidth="1"/>
    <col min="12035" max="12040" width="3.85546875" style="53" customWidth="1"/>
    <col min="12041" max="12041" width="24.140625" style="53" customWidth="1"/>
    <col min="12042" max="12042" width="18" style="53" customWidth="1"/>
    <col min="12043" max="12288" width="9.140625" style="53"/>
    <col min="12289" max="12289" width="2.28515625" style="53" customWidth="1"/>
    <col min="12290" max="12290" width="23.85546875" style="53" customWidth="1"/>
    <col min="12291" max="12296" width="3.85546875" style="53" customWidth="1"/>
    <col min="12297" max="12297" width="24.140625" style="53" customWidth="1"/>
    <col min="12298" max="12298" width="18" style="53" customWidth="1"/>
    <col min="12299" max="12544" width="9.140625" style="53"/>
    <col min="12545" max="12545" width="2.28515625" style="53" customWidth="1"/>
    <col min="12546" max="12546" width="23.85546875" style="53" customWidth="1"/>
    <col min="12547" max="12552" width="3.85546875" style="53" customWidth="1"/>
    <col min="12553" max="12553" width="24.140625" style="53" customWidth="1"/>
    <col min="12554" max="12554" width="18" style="53" customWidth="1"/>
    <col min="12555" max="12800" width="9.140625" style="53"/>
    <col min="12801" max="12801" width="2.28515625" style="53" customWidth="1"/>
    <col min="12802" max="12802" width="23.85546875" style="53" customWidth="1"/>
    <col min="12803" max="12808" width="3.85546875" style="53" customWidth="1"/>
    <col min="12809" max="12809" width="24.140625" style="53" customWidth="1"/>
    <col min="12810" max="12810" width="18" style="53" customWidth="1"/>
    <col min="12811" max="13056" width="9.140625" style="53"/>
    <col min="13057" max="13057" width="2.28515625" style="53" customWidth="1"/>
    <col min="13058" max="13058" width="23.85546875" style="53" customWidth="1"/>
    <col min="13059" max="13064" width="3.85546875" style="53" customWidth="1"/>
    <col min="13065" max="13065" width="24.140625" style="53" customWidth="1"/>
    <col min="13066" max="13066" width="18" style="53" customWidth="1"/>
    <col min="13067" max="13312" width="9.140625" style="53"/>
    <col min="13313" max="13313" width="2.28515625" style="53" customWidth="1"/>
    <col min="13314" max="13314" width="23.85546875" style="53" customWidth="1"/>
    <col min="13315" max="13320" width="3.85546875" style="53" customWidth="1"/>
    <col min="13321" max="13321" width="24.140625" style="53" customWidth="1"/>
    <col min="13322" max="13322" width="18" style="53" customWidth="1"/>
    <col min="13323" max="13568" width="9.140625" style="53"/>
    <col min="13569" max="13569" width="2.28515625" style="53" customWidth="1"/>
    <col min="13570" max="13570" width="23.85546875" style="53" customWidth="1"/>
    <col min="13571" max="13576" width="3.85546875" style="53" customWidth="1"/>
    <col min="13577" max="13577" width="24.140625" style="53" customWidth="1"/>
    <col min="13578" max="13578" width="18" style="53" customWidth="1"/>
    <col min="13579" max="13824" width="9.140625" style="53"/>
    <col min="13825" max="13825" width="2.28515625" style="53" customWidth="1"/>
    <col min="13826" max="13826" width="23.85546875" style="53" customWidth="1"/>
    <col min="13827" max="13832" width="3.85546875" style="53" customWidth="1"/>
    <col min="13833" max="13833" width="24.140625" style="53" customWidth="1"/>
    <col min="13834" max="13834" width="18" style="53" customWidth="1"/>
    <col min="13835" max="14080" width="9.140625" style="53"/>
    <col min="14081" max="14081" width="2.28515625" style="53" customWidth="1"/>
    <col min="14082" max="14082" width="23.85546875" style="53" customWidth="1"/>
    <col min="14083" max="14088" width="3.85546875" style="53" customWidth="1"/>
    <col min="14089" max="14089" width="24.140625" style="53" customWidth="1"/>
    <col min="14090" max="14090" width="18" style="53" customWidth="1"/>
    <col min="14091" max="14336" width="9.140625" style="53"/>
    <col min="14337" max="14337" width="2.28515625" style="53" customWidth="1"/>
    <col min="14338" max="14338" width="23.85546875" style="53" customWidth="1"/>
    <col min="14339" max="14344" width="3.85546875" style="53" customWidth="1"/>
    <col min="14345" max="14345" width="24.140625" style="53" customWidth="1"/>
    <col min="14346" max="14346" width="18" style="53" customWidth="1"/>
    <col min="14347" max="14592" width="9.140625" style="53"/>
    <col min="14593" max="14593" width="2.28515625" style="53" customWidth="1"/>
    <col min="14594" max="14594" width="23.85546875" style="53" customWidth="1"/>
    <col min="14595" max="14600" width="3.85546875" style="53" customWidth="1"/>
    <col min="14601" max="14601" width="24.140625" style="53" customWidth="1"/>
    <col min="14602" max="14602" width="18" style="53" customWidth="1"/>
    <col min="14603" max="14848" width="9.140625" style="53"/>
    <col min="14849" max="14849" width="2.28515625" style="53" customWidth="1"/>
    <col min="14850" max="14850" width="23.85546875" style="53" customWidth="1"/>
    <col min="14851" max="14856" width="3.85546875" style="53" customWidth="1"/>
    <col min="14857" max="14857" width="24.140625" style="53" customWidth="1"/>
    <col min="14858" max="14858" width="18" style="53" customWidth="1"/>
    <col min="14859" max="15104" width="9.140625" style="53"/>
    <col min="15105" max="15105" width="2.28515625" style="53" customWidth="1"/>
    <col min="15106" max="15106" width="23.85546875" style="53" customWidth="1"/>
    <col min="15107" max="15112" width="3.85546875" style="53" customWidth="1"/>
    <col min="15113" max="15113" width="24.140625" style="53" customWidth="1"/>
    <col min="15114" max="15114" width="18" style="53" customWidth="1"/>
    <col min="15115" max="15360" width="9.140625" style="53"/>
    <col min="15361" max="15361" width="2.28515625" style="53" customWidth="1"/>
    <col min="15362" max="15362" width="23.85546875" style="53" customWidth="1"/>
    <col min="15363" max="15368" width="3.85546875" style="53" customWidth="1"/>
    <col min="15369" max="15369" width="24.140625" style="53" customWidth="1"/>
    <col min="15370" max="15370" width="18" style="53" customWidth="1"/>
    <col min="15371" max="15616" width="9.140625" style="53"/>
    <col min="15617" max="15617" width="2.28515625" style="53" customWidth="1"/>
    <col min="15618" max="15618" width="23.85546875" style="53" customWidth="1"/>
    <col min="15619" max="15624" width="3.85546875" style="53" customWidth="1"/>
    <col min="15625" max="15625" width="24.140625" style="53" customWidth="1"/>
    <col min="15626" max="15626" width="18" style="53" customWidth="1"/>
    <col min="15627" max="15872" width="9.140625" style="53"/>
    <col min="15873" max="15873" width="2.28515625" style="53" customWidth="1"/>
    <col min="15874" max="15874" width="23.85546875" style="53" customWidth="1"/>
    <col min="15875" max="15880" width="3.85546875" style="53" customWidth="1"/>
    <col min="15881" max="15881" width="24.140625" style="53" customWidth="1"/>
    <col min="15882" max="15882" width="18" style="53" customWidth="1"/>
    <col min="15883" max="16128" width="9.140625" style="53"/>
    <col min="16129" max="16129" width="2.28515625" style="53" customWidth="1"/>
    <col min="16130" max="16130" width="23.85546875" style="53" customWidth="1"/>
    <col min="16131" max="16136" width="3.85546875" style="53" customWidth="1"/>
    <col min="16137" max="16137" width="24.140625" style="53" customWidth="1"/>
    <col min="16138" max="16138" width="18" style="53" customWidth="1"/>
    <col min="16139" max="16384" width="9.140625" style="53"/>
  </cols>
  <sheetData>
    <row r="1" spans="1:21">
      <c r="A1" s="50"/>
      <c r="B1" s="50"/>
      <c r="C1" s="51"/>
      <c r="D1" s="51"/>
      <c r="E1" s="51"/>
      <c r="F1" s="51"/>
      <c r="G1" s="51"/>
      <c r="H1" s="51"/>
      <c r="I1" s="51"/>
      <c r="J1" s="52"/>
    </row>
    <row r="2" spans="1:21" ht="18.75" thickBot="1">
      <c r="A2" s="54"/>
      <c r="B2" s="157" t="s">
        <v>16</v>
      </c>
      <c r="C2" s="158"/>
      <c r="D2" s="158"/>
      <c r="E2" s="158"/>
      <c r="F2" s="158"/>
      <c r="G2" s="158"/>
      <c r="H2" s="158"/>
      <c r="I2" s="158"/>
      <c r="J2" s="159"/>
    </row>
    <row r="3" spans="1:21">
      <c r="A3" s="54"/>
      <c r="B3" s="55"/>
      <c r="C3" s="56"/>
      <c r="D3" s="56"/>
      <c r="E3" s="56"/>
      <c r="F3" s="56"/>
      <c r="G3" s="56"/>
      <c r="H3" s="56"/>
      <c r="I3" s="56"/>
      <c r="J3" s="57"/>
      <c r="K3" s="58"/>
      <c r="L3" s="59"/>
      <c r="M3" s="59"/>
      <c r="N3" s="59"/>
      <c r="O3" s="59"/>
      <c r="P3" s="59"/>
      <c r="Q3" s="59"/>
      <c r="R3" s="59"/>
      <c r="S3" s="59"/>
      <c r="T3" s="60"/>
      <c r="U3" s="60"/>
    </row>
    <row r="4" spans="1:21">
      <c r="A4" s="54"/>
      <c r="B4" s="160" t="s">
        <v>17</v>
      </c>
      <c r="C4" s="161"/>
      <c r="D4" s="161"/>
      <c r="E4" s="161"/>
      <c r="F4" s="161"/>
      <c r="G4" s="161"/>
      <c r="H4" s="161"/>
      <c r="I4" s="161"/>
      <c r="J4" s="162"/>
      <c r="K4" s="58"/>
      <c r="L4" s="59"/>
      <c r="M4" s="59"/>
      <c r="N4" s="59"/>
      <c r="O4" s="59"/>
      <c r="P4" s="59"/>
      <c r="Q4" s="59"/>
      <c r="R4" s="59"/>
      <c r="S4" s="59"/>
      <c r="T4" s="60"/>
      <c r="U4" s="60"/>
    </row>
    <row r="5" spans="1:21">
      <c r="A5" s="54"/>
      <c r="B5" s="163"/>
      <c r="C5" s="164"/>
      <c r="D5" s="164"/>
      <c r="E5" s="164"/>
      <c r="F5" s="164"/>
      <c r="G5" s="164"/>
      <c r="H5" s="164"/>
      <c r="I5" s="164"/>
      <c r="J5" s="165"/>
      <c r="K5" s="58"/>
      <c r="L5" s="59"/>
      <c r="M5" s="59"/>
      <c r="N5" s="59"/>
      <c r="O5" s="59"/>
      <c r="P5" s="59"/>
      <c r="Q5" s="59"/>
      <c r="R5" s="59"/>
      <c r="S5" s="59"/>
      <c r="T5" s="60"/>
      <c r="U5" s="60"/>
    </row>
    <row r="6" spans="1:21">
      <c r="A6" s="54"/>
      <c r="B6" s="61" t="s">
        <v>75</v>
      </c>
      <c r="C6" s="62"/>
      <c r="D6" s="62"/>
      <c r="E6" s="62"/>
      <c r="F6" s="62"/>
      <c r="G6" s="62"/>
      <c r="H6" s="62"/>
      <c r="I6" s="62"/>
      <c r="J6" s="63"/>
      <c r="K6" s="58"/>
      <c r="L6" s="59"/>
      <c r="M6" s="59"/>
      <c r="N6" s="59"/>
      <c r="O6" s="59"/>
      <c r="P6" s="59"/>
      <c r="Q6" s="59"/>
      <c r="R6" s="59"/>
      <c r="S6" s="59"/>
      <c r="T6" s="60"/>
      <c r="U6" s="60"/>
    </row>
    <row r="7" spans="1:21">
      <c r="A7" s="54"/>
      <c r="B7" s="64" t="s">
        <v>40</v>
      </c>
      <c r="C7" s="65"/>
      <c r="D7" s="65"/>
      <c r="E7" s="65"/>
      <c r="F7" s="65"/>
      <c r="G7" s="65"/>
      <c r="H7" s="65"/>
      <c r="I7" s="65"/>
      <c r="J7" s="66"/>
      <c r="K7" s="58"/>
      <c r="L7" s="59"/>
      <c r="M7" s="59"/>
      <c r="N7" s="59"/>
      <c r="O7" s="59"/>
      <c r="P7" s="59"/>
      <c r="Q7" s="59"/>
      <c r="R7" s="59"/>
      <c r="S7" s="59"/>
      <c r="T7" s="60"/>
      <c r="U7" s="60"/>
    </row>
    <row r="8" spans="1:21">
      <c r="A8" s="54"/>
      <c r="B8" s="61" t="s">
        <v>18</v>
      </c>
      <c r="C8" s="62"/>
      <c r="D8" s="62"/>
      <c r="E8" s="62"/>
      <c r="F8" s="67"/>
      <c r="G8" s="67"/>
      <c r="H8" s="67"/>
      <c r="I8" s="67"/>
      <c r="J8" s="63"/>
      <c r="K8" s="58"/>
      <c r="L8" s="59"/>
      <c r="M8" s="59"/>
      <c r="N8" s="59"/>
      <c r="O8" s="59"/>
      <c r="P8" s="59"/>
      <c r="Q8" s="59"/>
      <c r="R8" s="59"/>
      <c r="S8" s="59"/>
      <c r="T8" s="60"/>
      <c r="U8" s="60"/>
    </row>
    <row r="9" spans="1:21">
      <c r="A9" s="54"/>
      <c r="B9" s="64" t="str">
        <f>ORÇAMENTARIA!A6</f>
        <v>SERVIÇO: FORNECIMENTO DE CONCRETO USINADO FCK: 20 MPA, 25 MPA E 30 MPA</v>
      </c>
      <c r="C9" s="68"/>
      <c r="D9" s="68"/>
      <c r="E9" s="68"/>
      <c r="F9" s="68"/>
      <c r="G9" s="68"/>
      <c r="H9" s="68"/>
      <c r="I9" s="68"/>
      <c r="J9" s="69"/>
      <c r="K9" s="58"/>
      <c r="L9" s="59"/>
      <c r="M9" s="59"/>
      <c r="N9" s="59"/>
      <c r="O9" s="59"/>
      <c r="P9" s="59"/>
      <c r="Q9" s="59"/>
      <c r="R9" s="59"/>
      <c r="S9" s="59"/>
      <c r="T9" s="60"/>
      <c r="U9" s="60"/>
    </row>
    <row r="10" spans="1:21">
      <c r="A10" s="54"/>
      <c r="B10" s="61" t="s">
        <v>19</v>
      </c>
      <c r="C10" s="70"/>
      <c r="D10" s="70"/>
      <c r="E10" s="70"/>
      <c r="F10" s="70"/>
      <c r="G10" s="70"/>
      <c r="H10" s="70"/>
      <c r="I10" s="70"/>
      <c r="J10" s="71" t="s">
        <v>20</v>
      </c>
      <c r="K10" s="58"/>
      <c r="L10" s="59"/>
      <c r="M10" s="59"/>
      <c r="N10" s="59"/>
      <c r="O10" s="59"/>
      <c r="P10" s="59"/>
      <c r="Q10" s="59"/>
      <c r="R10" s="59"/>
      <c r="S10" s="59"/>
      <c r="T10" s="60"/>
      <c r="U10" s="60"/>
    </row>
    <row r="11" spans="1:21">
      <c r="A11" s="54"/>
      <c r="B11" s="64" t="s">
        <v>41</v>
      </c>
      <c r="C11" s="65"/>
      <c r="D11" s="65"/>
      <c r="E11" s="65"/>
      <c r="F11" s="65"/>
      <c r="G11" s="65"/>
      <c r="H11" s="65"/>
      <c r="I11" s="65"/>
      <c r="J11" s="66" t="str">
        <f>[6]PLANILHA!N11</f>
        <v>MG</v>
      </c>
      <c r="K11" s="58"/>
      <c r="L11" s="59"/>
      <c r="M11" s="59"/>
      <c r="N11" s="59"/>
      <c r="O11" s="59"/>
      <c r="P11" s="59"/>
      <c r="Q11" s="59"/>
      <c r="R11" s="59"/>
      <c r="S11" s="59"/>
      <c r="T11" s="60"/>
      <c r="U11" s="60"/>
    </row>
    <row r="12" spans="1:21">
      <c r="A12" s="54"/>
      <c r="B12" s="54"/>
      <c r="C12" s="70"/>
      <c r="D12" s="70"/>
      <c r="E12" s="70"/>
      <c r="F12" s="70"/>
      <c r="G12" s="70"/>
      <c r="H12" s="70"/>
      <c r="I12" s="70"/>
      <c r="J12" s="71"/>
      <c r="K12" s="58"/>
      <c r="L12" s="59"/>
      <c r="M12" s="59"/>
      <c r="N12" s="59"/>
      <c r="O12" s="59"/>
      <c r="P12" s="59"/>
      <c r="Q12" s="59"/>
      <c r="R12" s="59"/>
      <c r="S12" s="59"/>
      <c r="T12" s="60"/>
      <c r="U12" s="60"/>
    </row>
    <row r="13" spans="1:21" ht="12.75" customHeight="1">
      <c r="A13" s="54"/>
      <c r="B13" s="166" t="s">
        <v>21</v>
      </c>
      <c r="C13" s="167"/>
      <c r="D13" s="167"/>
      <c r="E13" s="167"/>
      <c r="F13" s="167"/>
      <c r="G13" s="167"/>
      <c r="H13" s="167"/>
      <c r="I13" s="167"/>
      <c r="J13" s="168"/>
      <c r="K13" s="58"/>
      <c r="L13" s="59"/>
      <c r="M13" s="59"/>
      <c r="N13" s="59"/>
      <c r="O13" s="59"/>
      <c r="P13" s="59"/>
      <c r="Q13" s="59"/>
      <c r="R13" s="59"/>
      <c r="S13" s="59"/>
      <c r="T13" s="60"/>
      <c r="U13" s="60"/>
    </row>
    <row r="14" spans="1:21" ht="12.75" customHeight="1">
      <c r="A14" s="54"/>
      <c r="B14" s="72" t="s">
        <v>22</v>
      </c>
      <c r="C14" s="169" t="s">
        <v>23</v>
      </c>
      <c r="D14" s="170"/>
      <c r="E14" s="170"/>
      <c r="F14" s="170"/>
      <c r="G14" s="170"/>
      <c r="H14" s="171"/>
      <c r="I14" s="175" t="s">
        <v>24</v>
      </c>
      <c r="J14" s="176"/>
      <c r="K14" s="58"/>
      <c r="L14" s="59"/>
      <c r="M14" s="59"/>
      <c r="N14" s="59"/>
      <c r="O14" s="59"/>
      <c r="P14" s="59"/>
      <c r="Q14" s="59"/>
      <c r="R14" s="59"/>
      <c r="S14" s="59"/>
      <c r="T14" s="60"/>
      <c r="U14" s="60"/>
    </row>
    <row r="15" spans="1:21">
      <c r="A15" s="54"/>
      <c r="B15" s="73"/>
      <c r="C15" s="172"/>
      <c r="D15" s="173"/>
      <c r="E15" s="173"/>
      <c r="F15" s="173"/>
      <c r="G15" s="173"/>
      <c r="H15" s="174"/>
      <c r="I15" s="177"/>
      <c r="J15" s="178"/>
      <c r="K15" s="58"/>
      <c r="L15" s="59"/>
      <c r="M15" s="59"/>
      <c r="N15" s="59"/>
      <c r="O15" s="59"/>
      <c r="P15" s="74"/>
      <c r="Q15" s="59"/>
      <c r="R15" s="59"/>
      <c r="S15" s="59"/>
      <c r="T15" s="60"/>
      <c r="U15" s="60"/>
    </row>
    <row r="16" spans="1:21">
      <c r="A16" s="54"/>
      <c r="B16" s="75" t="s">
        <v>25</v>
      </c>
      <c r="C16" s="76" t="s">
        <v>26</v>
      </c>
      <c r="D16" s="149">
        <v>3.7999999999999999E-2</v>
      </c>
      <c r="E16" s="149"/>
      <c r="F16" s="77" t="s">
        <v>27</v>
      </c>
      <c r="G16" s="149">
        <v>4.6699999999999998E-2</v>
      </c>
      <c r="H16" s="150"/>
      <c r="I16" s="78" t="s">
        <v>25</v>
      </c>
      <c r="J16" s="79">
        <v>4.0500000000000001E-2</v>
      </c>
      <c r="K16" s="58"/>
      <c r="L16" s="59"/>
      <c r="M16" s="59"/>
      <c r="N16" s="59"/>
      <c r="O16" s="59"/>
      <c r="P16" s="74">
        <v>4.2000000000000003E-2</v>
      </c>
      <c r="Q16" s="74">
        <v>3.7999999999999999E-2</v>
      </c>
      <c r="R16" s="59"/>
      <c r="S16" s="59"/>
      <c r="T16" s="60"/>
      <c r="U16" s="60"/>
    </row>
    <row r="17" spans="1:21">
      <c r="A17" s="54"/>
      <c r="B17" s="80" t="s">
        <v>28</v>
      </c>
      <c r="C17" s="81" t="s">
        <v>26</v>
      </c>
      <c r="D17" s="151">
        <v>3.2000000000000002E-3</v>
      </c>
      <c r="E17" s="151"/>
      <c r="F17" s="82" t="s">
        <v>27</v>
      </c>
      <c r="G17" s="151">
        <v>7.4000000000000003E-3</v>
      </c>
      <c r="H17" s="152"/>
      <c r="I17" s="83" t="s">
        <v>28</v>
      </c>
      <c r="J17" s="79">
        <v>3.2000000000000002E-3</v>
      </c>
      <c r="K17" s="58"/>
      <c r="L17" s="59"/>
      <c r="M17" s="59"/>
      <c r="N17" s="59"/>
      <c r="O17" s="59"/>
      <c r="P17" s="74">
        <v>3.8E-3</v>
      </c>
      <c r="Q17" s="74">
        <v>3.8E-3</v>
      </c>
      <c r="R17" s="59"/>
      <c r="S17" s="59"/>
      <c r="T17" s="60"/>
      <c r="U17" s="60"/>
    </row>
    <row r="18" spans="1:21">
      <c r="A18" s="54"/>
      <c r="B18" s="80" t="s">
        <v>29</v>
      </c>
      <c r="C18" s="81" t="s">
        <v>26</v>
      </c>
      <c r="D18" s="151">
        <v>5.0000000000000001E-3</v>
      </c>
      <c r="E18" s="151"/>
      <c r="F18" s="82" t="s">
        <v>27</v>
      </c>
      <c r="G18" s="151">
        <v>9.7000000000000003E-3</v>
      </c>
      <c r="H18" s="152"/>
      <c r="I18" s="83" t="s">
        <v>29</v>
      </c>
      <c r="J18" s="79">
        <v>5.0000000000000001E-3</v>
      </c>
      <c r="K18" s="58"/>
      <c r="L18" s="59"/>
      <c r="M18" s="59"/>
      <c r="N18" s="59"/>
      <c r="O18" s="59"/>
      <c r="P18" s="74">
        <v>5.4000000000000003E-3</v>
      </c>
      <c r="Q18" s="74">
        <v>5.4000000000000003E-3</v>
      </c>
      <c r="R18" s="59"/>
      <c r="S18" s="59"/>
      <c r="T18" s="60"/>
      <c r="U18" s="60"/>
    </row>
    <row r="19" spans="1:21">
      <c r="A19" s="54"/>
      <c r="B19" s="80" t="s">
        <v>30</v>
      </c>
      <c r="C19" s="81" t="s">
        <v>26</v>
      </c>
      <c r="D19" s="151">
        <v>1.0200000000000001E-2</v>
      </c>
      <c r="E19" s="151"/>
      <c r="F19" s="82" t="s">
        <v>27</v>
      </c>
      <c r="G19" s="151">
        <v>1.21E-2</v>
      </c>
      <c r="H19" s="152"/>
      <c r="I19" s="83" t="s">
        <v>30</v>
      </c>
      <c r="J19" s="79">
        <v>1.0800000000000001E-2</v>
      </c>
      <c r="K19" s="58"/>
      <c r="L19" s="59"/>
      <c r="M19" s="59"/>
      <c r="N19" s="59"/>
      <c r="O19" s="59"/>
      <c r="P19" s="74">
        <v>1.0800000000000001E-2</v>
      </c>
      <c r="Q19" s="74">
        <v>1.0500000000000001E-2</v>
      </c>
      <c r="R19" s="59"/>
      <c r="S19" s="59"/>
      <c r="T19" s="60"/>
      <c r="U19" s="60"/>
    </row>
    <row r="20" spans="1:21">
      <c r="A20" s="54"/>
      <c r="B20" s="80" t="s">
        <v>31</v>
      </c>
      <c r="C20" s="81" t="s">
        <v>26</v>
      </c>
      <c r="D20" s="151">
        <v>6.6400000000000001E-2</v>
      </c>
      <c r="E20" s="151"/>
      <c r="F20" s="82" t="s">
        <v>27</v>
      </c>
      <c r="G20" s="151">
        <v>8.6900000000000005E-2</v>
      </c>
      <c r="H20" s="152"/>
      <c r="I20" s="83" t="s">
        <v>31</v>
      </c>
      <c r="J20" s="79">
        <v>6.6500000000000004E-2</v>
      </c>
      <c r="K20" s="58"/>
      <c r="L20" s="59"/>
      <c r="M20" s="59"/>
      <c r="N20" s="59"/>
      <c r="O20" s="59"/>
      <c r="P20" s="74">
        <v>6.8000000000000005E-2</v>
      </c>
      <c r="Q20" s="74">
        <v>6.6400000000000001E-2</v>
      </c>
      <c r="R20" s="59"/>
      <c r="S20" s="59"/>
      <c r="T20" s="60"/>
      <c r="U20" s="60"/>
    </row>
    <row r="21" spans="1:21">
      <c r="A21" s="54"/>
      <c r="B21" s="84" t="s">
        <v>32</v>
      </c>
      <c r="C21" s="81" t="s">
        <v>26</v>
      </c>
      <c r="D21" s="156">
        <v>5.6500000000000002E-2</v>
      </c>
      <c r="E21" s="156"/>
      <c r="F21" s="82" t="s">
        <v>27</v>
      </c>
      <c r="G21" s="156">
        <v>8.6499999999999994E-2</v>
      </c>
      <c r="H21" s="179"/>
      <c r="I21" s="85" t="s">
        <v>53</v>
      </c>
      <c r="J21" s="79">
        <v>8.6499999999999994E-2</v>
      </c>
      <c r="K21" s="58"/>
      <c r="L21" s="59"/>
      <c r="M21" s="59"/>
      <c r="N21" s="59"/>
      <c r="O21" s="59"/>
      <c r="P21" s="74">
        <v>8.6499999999999994E-2</v>
      </c>
      <c r="Q21" s="74">
        <v>5.6500000000000002E-2</v>
      </c>
      <c r="R21" s="59"/>
      <c r="T21" s="60"/>
      <c r="U21" s="60"/>
    </row>
    <row r="22" spans="1:21">
      <c r="A22" s="54"/>
      <c r="B22" s="86" t="s">
        <v>33</v>
      </c>
      <c r="C22" s="87"/>
      <c r="D22" s="147">
        <v>0</v>
      </c>
      <c r="E22" s="147"/>
      <c r="F22" s="88" t="s">
        <v>34</v>
      </c>
      <c r="G22" s="147">
        <v>4.4999999999999998E-2</v>
      </c>
      <c r="H22" s="148"/>
      <c r="I22" s="89" t="s">
        <v>33</v>
      </c>
      <c r="J22" s="79">
        <v>4.4999999999999998E-2</v>
      </c>
      <c r="K22" s="58"/>
      <c r="L22" s="59">
        <f>IF(OR(J22=0,J22=0.045),0,1)</f>
        <v>0</v>
      </c>
      <c r="M22" s="59"/>
      <c r="N22" s="59"/>
      <c r="O22" s="59"/>
      <c r="P22" s="74">
        <v>4.4999999999999998E-2</v>
      </c>
      <c r="Q22" s="74">
        <v>0</v>
      </c>
      <c r="R22" s="59"/>
      <c r="S22" s="59"/>
      <c r="T22" s="60"/>
      <c r="U22" s="60"/>
    </row>
    <row r="23" spans="1:21">
      <c r="A23" s="54"/>
      <c r="B23" s="207" t="s">
        <v>35</v>
      </c>
      <c r="C23" s="208"/>
      <c r="D23" s="208"/>
      <c r="E23" s="208"/>
      <c r="F23" s="208"/>
      <c r="G23" s="208"/>
      <c r="H23" s="208"/>
      <c r="I23" s="208"/>
      <c r="J23" s="209"/>
      <c r="K23" s="58"/>
      <c r="L23" s="59"/>
      <c r="M23" s="59"/>
      <c r="N23" s="59"/>
      <c r="O23" s="59"/>
      <c r="P23" s="59"/>
      <c r="Q23" s="59"/>
      <c r="R23" s="59"/>
      <c r="S23" s="59"/>
      <c r="T23" s="60"/>
      <c r="U23" s="60"/>
    </row>
    <row r="24" spans="1:21">
      <c r="A24" s="54"/>
      <c r="B24" s="75" t="s">
        <v>25</v>
      </c>
      <c r="C24" s="204" t="str">
        <f>IF(J16&gt;G16,"Incidência maior que a permitida",IF(J16&lt;D16,"Incidência menor que a permitida","ok"))</f>
        <v>ok</v>
      </c>
      <c r="D24" s="205"/>
      <c r="E24" s="205"/>
      <c r="F24" s="205"/>
      <c r="G24" s="205"/>
      <c r="H24" s="205"/>
      <c r="I24" s="205"/>
      <c r="J24" s="206"/>
      <c r="K24" s="58"/>
      <c r="L24" s="59"/>
      <c r="M24" s="59"/>
      <c r="N24" s="59"/>
      <c r="O24" s="59"/>
      <c r="P24" s="59"/>
      <c r="Q24" s="59"/>
      <c r="R24" s="59"/>
      <c r="S24" s="59"/>
      <c r="T24" s="60"/>
      <c r="U24" s="60"/>
    </row>
    <row r="25" spans="1:21">
      <c r="A25" s="54"/>
      <c r="B25" s="80" t="s">
        <v>28</v>
      </c>
      <c r="C25" s="192" t="str">
        <f>IF(J17&gt;G17,"Incidência maior que a permitida",IF(J17&lt;0,"Incidência menor que a permitida","ok"))</f>
        <v>ok</v>
      </c>
      <c r="D25" s="193"/>
      <c r="E25" s="193"/>
      <c r="F25" s="193"/>
      <c r="G25" s="193"/>
      <c r="H25" s="193"/>
      <c r="I25" s="193"/>
      <c r="J25" s="194"/>
      <c r="K25" s="58"/>
      <c r="L25" s="59" t="s">
        <v>36</v>
      </c>
      <c r="M25" s="59" t="s">
        <v>37</v>
      </c>
      <c r="N25" s="59"/>
      <c r="O25" s="59"/>
      <c r="P25" s="59"/>
      <c r="Q25" s="59"/>
      <c r="R25" s="59"/>
      <c r="S25" s="59"/>
      <c r="T25" s="60"/>
      <c r="U25" s="60"/>
    </row>
    <row r="26" spans="1:21">
      <c r="A26" s="54"/>
      <c r="B26" s="80" t="s">
        <v>29</v>
      </c>
      <c r="C26" s="192" t="str">
        <f>IF(J18&gt;G18,"Incidência maior que a permitida",IF(J18&lt;0,"Incidência menor que a permitida","ok"))</f>
        <v>ok</v>
      </c>
      <c r="D26" s="193"/>
      <c r="E26" s="193"/>
      <c r="F26" s="193"/>
      <c r="G26" s="193"/>
      <c r="H26" s="193"/>
      <c r="I26" s="193"/>
      <c r="J26" s="194"/>
      <c r="K26" s="58"/>
      <c r="L26" s="59">
        <v>0.25600000000000001</v>
      </c>
      <c r="M26" s="59">
        <v>0.30659999999999998</v>
      </c>
      <c r="N26" s="59"/>
      <c r="O26" s="59"/>
      <c r="P26" s="59"/>
      <c r="Q26" s="59"/>
      <c r="R26" s="59"/>
      <c r="S26" s="59"/>
      <c r="T26" s="60"/>
      <c r="U26" s="60"/>
    </row>
    <row r="27" spans="1:21">
      <c r="A27" s="54"/>
      <c r="B27" s="80" t="s">
        <v>30</v>
      </c>
      <c r="C27" s="192" t="str">
        <f>IF(J19&gt;G19,"Incidência maior que a permitida",IF(J19&lt;D19,"Incidência menor que a permitida","ok"))</f>
        <v>ok</v>
      </c>
      <c r="D27" s="193"/>
      <c r="E27" s="193"/>
      <c r="F27" s="193"/>
      <c r="G27" s="193"/>
      <c r="H27" s="193"/>
      <c r="I27" s="193"/>
      <c r="J27" s="194"/>
      <c r="K27" s="58"/>
      <c r="L27" s="59">
        <v>0.19600000000000001</v>
      </c>
      <c r="M27" s="59">
        <v>0.24229999999999999</v>
      </c>
      <c r="N27" s="59"/>
      <c r="O27" s="59"/>
      <c r="P27" s="59"/>
      <c r="Q27" s="59"/>
      <c r="R27" s="59"/>
      <c r="S27" s="59"/>
      <c r="T27" s="60"/>
      <c r="U27" s="60"/>
    </row>
    <row r="28" spans="1:21">
      <c r="A28" s="54"/>
      <c r="B28" s="80" t="s">
        <v>31</v>
      </c>
      <c r="C28" s="192" t="str">
        <f>IF(J20&gt;G20,"Incidência maior que a permitida",IF(J20&lt;D20,"Incidência menor que a permitida","ok"))</f>
        <v>ok</v>
      </c>
      <c r="D28" s="193"/>
      <c r="E28" s="193"/>
      <c r="F28" s="193"/>
      <c r="G28" s="193"/>
      <c r="H28" s="193"/>
      <c r="I28" s="193"/>
      <c r="J28" s="194"/>
      <c r="K28" s="58"/>
      <c r="L28" s="59"/>
      <c r="M28" s="59"/>
      <c r="N28" s="59"/>
      <c r="O28" s="59"/>
      <c r="P28" s="59"/>
      <c r="Q28" s="59"/>
      <c r="R28" s="59"/>
      <c r="S28" s="59"/>
      <c r="T28" s="60"/>
      <c r="U28" s="60"/>
    </row>
    <row r="29" spans="1:21">
      <c r="A29" s="54"/>
      <c r="B29" s="84" t="s">
        <v>32</v>
      </c>
      <c r="C29" s="198" t="str">
        <f>IF(J21&gt;G21,"Incidência maior que a permitida",IF(J21&lt;D21,"Incidência menor que a permitida","ok"))</f>
        <v>ok</v>
      </c>
      <c r="D29" s="199"/>
      <c r="E29" s="199"/>
      <c r="F29" s="199"/>
      <c r="G29" s="199"/>
      <c r="H29" s="199"/>
      <c r="I29" s="199"/>
      <c r="J29" s="200"/>
      <c r="K29" s="58"/>
      <c r="L29" s="59"/>
      <c r="M29" s="59"/>
      <c r="N29" s="59"/>
      <c r="O29" s="59"/>
      <c r="P29" s="59"/>
      <c r="Q29" s="59"/>
      <c r="R29" s="59"/>
      <c r="S29" s="59"/>
      <c r="T29" s="60"/>
      <c r="U29" s="60"/>
    </row>
    <row r="30" spans="1:21">
      <c r="A30" s="54"/>
      <c r="B30" s="86" t="s">
        <v>33</v>
      </c>
      <c r="C30" s="189" t="str">
        <f>IF(J22=D22,"ok",IF(J22=G22,"ok","Incidência não permitida"))</f>
        <v>ok</v>
      </c>
      <c r="D30" s="190"/>
      <c r="E30" s="190"/>
      <c r="F30" s="190"/>
      <c r="G30" s="190"/>
      <c r="H30" s="190"/>
      <c r="I30" s="190"/>
      <c r="J30" s="191"/>
      <c r="K30" s="58"/>
      <c r="L30" s="59"/>
      <c r="M30" s="59"/>
      <c r="N30" s="59"/>
      <c r="O30" s="59"/>
      <c r="P30" s="59"/>
      <c r="Q30" s="59"/>
      <c r="R30" s="59"/>
      <c r="S30" s="59"/>
      <c r="T30" s="60"/>
      <c r="U30" s="60"/>
    </row>
    <row r="31" spans="1:21">
      <c r="A31" s="54"/>
      <c r="B31" s="90" t="s">
        <v>38</v>
      </c>
      <c r="C31" s="201" t="s">
        <v>39</v>
      </c>
      <c r="D31" s="202"/>
      <c r="E31" s="202"/>
      <c r="F31" s="202"/>
      <c r="G31" s="202"/>
      <c r="H31" s="202"/>
      <c r="I31" s="203"/>
      <c r="J31" s="91">
        <f>ROUND(((1+J16+J17+J18)*(1+J19)*(1+J20)/(1-(J21+J22))-1),4)</f>
        <v>0.30170000000000002</v>
      </c>
      <c r="K31" s="58"/>
      <c r="L31" s="59"/>
      <c r="M31" s="59"/>
      <c r="N31" s="59"/>
      <c r="O31" s="59"/>
      <c r="P31" s="59"/>
      <c r="Q31" s="59"/>
      <c r="R31" s="59"/>
      <c r="S31" s="59"/>
      <c r="T31" s="60"/>
      <c r="U31" s="60"/>
    </row>
    <row r="32" spans="1:21">
      <c r="A32" s="54"/>
      <c r="B32" s="54"/>
      <c r="C32" s="195" t="str">
        <f>IF(J22=0.045,IF(AND(J31&gt;=L26,J31&lt;=M26),L25,M25),IF(AND(J31&gt;=L27,J31&lt;=M27),L25,M25))</f>
        <v>BDI ADMISSÍVEL</v>
      </c>
      <c r="D32" s="196"/>
      <c r="E32" s="196"/>
      <c r="F32" s="196"/>
      <c r="G32" s="196"/>
      <c r="H32" s="196"/>
      <c r="I32" s="196"/>
      <c r="J32" s="197"/>
      <c r="K32" s="58"/>
      <c r="L32" s="59"/>
      <c r="M32" s="59"/>
      <c r="N32" s="59"/>
      <c r="O32" s="59"/>
      <c r="P32" s="59"/>
      <c r="Q32" s="59"/>
      <c r="R32" s="59"/>
      <c r="S32" s="59"/>
      <c r="T32" s="60"/>
      <c r="U32" s="60"/>
    </row>
    <row r="33" spans="1:19">
      <c r="A33" s="54"/>
      <c r="B33" s="54"/>
      <c r="C33" s="70"/>
      <c r="D33" s="70"/>
      <c r="E33" s="70"/>
      <c r="F33" s="70"/>
      <c r="G33" s="70"/>
      <c r="H33" s="70"/>
      <c r="I33" s="70"/>
      <c r="J33" s="71"/>
      <c r="L33" s="59"/>
      <c r="M33" s="59"/>
      <c r="N33" s="59"/>
      <c r="O33" s="59"/>
      <c r="P33" s="59"/>
      <c r="Q33" s="59"/>
      <c r="R33" s="59"/>
      <c r="S33" s="59"/>
    </row>
    <row r="34" spans="1:19">
      <c r="A34" s="54"/>
      <c r="B34" s="54"/>
      <c r="C34" s="70"/>
      <c r="D34" s="70"/>
      <c r="E34" s="70"/>
      <c r="F34" s="70"/>
      <c r="G34" s="70"/>
      <c r="H34" s="70"/>
      <c r="I34" s="70"/>
      <c r="J34" s="71"/>
      <c r="L34" s="59"/>
      <c r="M34" s="59"/>
      <c r="N34" s="59"/>
      <c r="O34" s="59"/>
      <c r="P34" s="59"/>
      <c r="Q34" s="59"/>
      <c r="R34" s="59"/>
      <c r="S34" s="59"/>
    </row>
    <row r="35" spans="1:19">
      <c r="A35" s="54"/>
      <c r="B35" s="180" t="s">
        <v>54</v>
      </c>
      <c r="C35" s="181"/>
      <c r="D35" s="181"/>
      <c r="E35" s="181"/>
      <c r="F35" s="181"/>
      <c r="G35" s="181"/>
      <c r="H35" s="181"/>
      <c r="I35" s="181"/>
      <c r="J35" s="182"/>
    </row>
    <row r="36" spans="1:19">
      <c r="A36" s="54"/>
      <c r="B36" s="92" t="s">
        <v>55</v>
      </c>
      <c r="C36" s="183">
        <v>0.05</v>
      </c>
      <c r="D36" s="184"/>
      <c r="E36" s="184"/>
      <c r="F36" s="184"/>
      <c r="G36" s="184"/>
      <c r="H36" s="184"/>
      <c r="I36" s="184"/>
      <c r="J36" s="185"/>
    </row>
    <row r="37" spans="1:19" ht="13.5" thickBot="1">
      <c r="A37" s="54"/>
      <c r="B37" s="93" t="s">
        <v>56</v>
      </c>
      <c r="C37" s="186">
        <v>3.6499999999999998E-2</v>
      </c>
      <c r="D37" s="187"/>
      <c r="E37" s="187"/>
      <c r="F37" s="187"/>
      <c r="G37" s="187"/>
      <c r="H37" s="187"/>
      <c r="I37" s="187"/>
      <c r="J37" s="188"/>
    </row>
    <row r="38" spans="1:19">
      <c r="A38" s="54"/>
      <c r="B38" s="54"/>
      <c r="C38" s="70"/>
      <c r="D38" s="70"/>
      <c r="E38" s="70"/>
      <c r="F38" s="70"/>
      <c r="G38" s="70"/>
      <c r="H38" s="70"/>
      <c r="I38" s="70"/>
      <c r="J38" s="71"/>
    </row>
    <row r="39" spans="1:19" ht="13.5" thickBot="1">
      <c r="A39" s="54"/>
      <c r="B39" s="54"/>
      <c r="C39" s="70"/>
      <c r="D39" s="70"/>
      <c r="E39" s="70"/>
      <c r="F39" s="70"/>
      <c r="G39" s="70"/>
      <c r="H39" s="70"/>
      <c r="I39" s="70"/>
      <c r="J39" s="71"/>
    </row>
    <row r="40" spans="1:19" ht="44.25" customHeight="1" thickBot="1">
      <c r="A40" s="94"/>
      <c r="B40" s="153" t="s">
        <v>57</v>
      </c>
      <c r="C40" s="154"/>
      <c r="D40" s="154"/>
      <c r="E40" s="154"/>
      <c r="F40" s="154"/>
      <c r="G40" s="154"/>
      <c r="H40" s="154"/>
      <c r="I40" s="154"/>
      <c r="J40" s="155"/>
    </row>
    <row r="41" spans="1:19">
      <c r="B41" s="141"/>
      <c r="C41" s="142"/>
      <c r="D41" s="142"/>
      <c r="E41" s="142"/>
      <c r="F41" s="142"/>
      <c r="G41" s="142"/>
      <c r="H41" s="142"/>
      <c r="I41" s="142"/>
      <c r="J41" s="143"/>
    </row>
    <row r="42" spans="1:19" ht="13.5" thickBot="1">
      <c r="B42" s="144"/>
      <c r="C42" s="145"/>
      <c r="D42" s="145"/>
      <c r="E42" s="145"/>
      <c r="F42" s="145"/>
      <c r="G42" s="145"/>
      <c r="H42" s="145"/>
      <c r="I42" s="145"/>
      <c r="J42" s="146"/>
    </row>
  </sheetData>
  <mergeCells count="35">
    <mergeCell ref="G21:H21"/>
    <mergeCell ref="B35:J35"/>
    <mergeCell ref="C36:J36"/>
    <mergeCell ref="C37:J37"/>
    <mergeCell ref="C30:J30"/>
    <mergeCell ref="C27:J27"/>
    <mergeCell ref="C32:J32"/>
    <mergeCell ref="C29:J29"/>
    <mergeCell ref="C31:I31"/>
    <mergeCell ref="C28:J28"/>
    <mergeCell ref="C24:J24"/>
    <mergeCell ref="C25:J25"/>
    <mergeCell ref="C26:J26"/>
    <mergeCell ref="B23:J23"/>
    <mergeCell ref="B2:J2"/>
    <mergeCell ref="B4:J5"/>
    <mergeCell ref="B13:J13"/>
    <mergeCell ref="C14:H15"/>
    <mergeCell ref="I14:J15"/>
    <mergeCell ref="B41:J41"/>
    <mergeCell ref="B42:J42"/>
    <mergeCell ref="G22:H22"/>
    <mergeCell ref="D22:E22"/>
    <mergeCell ref="D16:E16"/>
    <mergeCell ref="G16:H16"/>
    <mergeCell ref="D17:E17"/>
    <mergeCell ref="G17:H17"/>
    <mergeCell ref="D18:E18"/>
    <mergeCell ref="G18:H18"/>
    <mergeCell ref="D19:E19"/>
    <mergeCell ref="G19:H19"/>
    <mergeCell ref="D20:E20"/>
    <mergeCell ref="G20:H20"/>
    <mergeCell ref="B40:J40"/>
    <mergeCell ref="D21:E21"/>
  </mergeCells>
  <phoneticPr fontId="33" type="noConversion"/>
  <conditionalFormatting sqref="J16:J21">
    <cfRule type="cellIs" dxfId="5" priority="6" stopIfTrue="1" operator="notBetween">
      <formula>D16</formula>
      <formula>G16</formula>
    </cfRule>
  </conditionalFormatting>
  <conditionalFormatting sqref="C24:C30">
    <cfRule type="cellIs" dxfId="4" priority="7" stopIfTrue="1" operator="notEqual">
      <formula>"ok"</formula>
    </cfRule>
  </conditionalFormatting>
  <conditionalFormatting sqref="C32">
    <cfRule type="cellIs" dxfId="3" priority="8" stopIfTrue="1" operator="equal">
      <formula>$L$25</formula>
    </cfRule>
    <cfRule type="cellIs" dxfId="2" priority="9" stopIfTrue="1" operator="notEqual">
      <formula>$L$25</formula>
    </cfRule>
  </conditionalFormatting>
  <conditionalFormatting sqref="J22">
    <cfRule type="expression" dxfId="1" priority="10" stopIfTrue="1">
      <formula>$L$22&lt;&gt;0</formula>
    </cfRule>
  </conditionalFormatting>
  <conditionalFormatting sqref="J16:J21">
    <cfRule type="cellIs" dxfId="0" priority="5" stopIfTrue="1" operator="notBetween">
      <formula>D16</formula>
      <formula>G16</formula>
    </cfRule>
  </conditionalFormatting>
  <dataValidations count="2">
    <dataValidation allowBlank="1" showInputMessage="1" showErrorMessage="1" promptTitle="Fórnula TCU Acórdão 2622/2013" prompt="Rodovias, ferrovias, obras urbanas" sqref="C31:I31 IY31:JE31 SU31:TA31 ACQ31:ACW31 AMM31:AMS31 AWI31:AWO31 BGE31:BGK31 BQA31:BQG31 BZW31:CAC31 CJS31:CJY31 CTO31:CTU31 DDK31:DDQ31 DNG31:DNM31 DXC31:DXI31 EGY31:EHE31 EQU31:ERA31 FAQ31:FAW31 FKM31:FKS31 FUI31:FUO31 GEE31:GEK31 GOA31:GOG31 GXW31:GYC31 HHS31:HHY31 HRO31:HRU31 IBK31:IBQ31 ILG31:ILM31 IVC31:IVI31 JEY31:JFE31 JOU31:JPA31 JYQ31:JYW31 KIM31:KIS31 KSI31:KSO31 LCE31:LCK31 LMA31:LMG31 LVW31:LWC31 MFS31:MFY31 MPO31:MPU31 MZK31:MZQ31 NJG31:NJM31 NTC31:NTI31 OCY31:ODE31 OMU31:ONA31 OWQ31:OWW31 PGM31:PGS31 PQI31:PQO31 QAE31:QAK31 QKA31:QKG31 QTW31:QUC31 RDS31:RDY31 RNO31:RNU31 RXK31:RXQ31 SHG31:SHM31 SRC31:SRI31 TAY31:TBE31 TKU31:TLA31 TUQ31:TUW31 UEM31:UES31 UOI31:UOO31 UYE31:UYK31 VIA31:VIG31 VRW31:VSC31 WBS31:WBY31 WLO31:WLU31 WVK31:WVQ31 C65565:I65565 IY65565:JE65565 SU65565:TA65565 ACQ65565:ACW65565 AMM65565:AMS65565 AWI65565:AWO65565 BGE65565:BGK65565 BQA65565:BQG65565 BZW65565:CAC65565 CJS65565:CJY65565 CTO65565:CTU65565 DDK65565:DDQ65565 DNG65565:DNM65565 DXC65565:DXI65565 EGY65565:EHE65565 EQU65565:ERA65565 FAQ65565:FAW65565 FKM65565:FKS65565 FUI65565:FUO65565 GEE65565:GEK65565 GOA65565:GOG65565 GXW65565:GYC65565 HHS65565:HHY65565 HRO65565:HRU65565 IBK65565:IBQ65565 ILG65565:ILM65565 IVC65565:IVI65565 JEY65565:JFE65565 JOU65565:JPA65565 JYQ65565:JYW65565 KIM65565:KIS65565 KSI65565:KSO65565 LCE65565:LCK65565 LMA65565:LMG65565 LVW65565:LWC65565 MFS65565:MFY65565 MPO65565:MPU65565 MZK65565:MZQ65565 NJG65565:NJM65565 NTC65565:NTI65565 OCY65565:ODE65565 OMU65565:ONA65565 OWQ65565:OWW65565 PGM65565:PGS65565 PQI65565:PQO65565 QAE65565:QAK65565 QKA65565:QKG65565 QTW65565:QUC65565 RDS65565:RDY65565 RNO65565:RNU65565 RXK65565:RXQ65565 SHG65565:SHM65565 SRC65565:SRI65565 TAY65565:TBE65565 TKU65565:TLA65565 TUQ65565:TUW65565 UEM65565:UES65565 UOI65565:UOO65565 UYE65565:UYK65565 VIA65565:VIG65565 VRW65565:VSC65565 WBS65565:WBY65565 WLO65565:WLU65565 WVK65565:WVQ65565 C131101:I131101 IY131101:JE131101 SU131101:TA131101 ACQ131101:ACW131101 AMM131101:AMS131101 AWI131101:AWO131101 BGE131101:BGK131101 BQA131101:BQG131101 BZW131101:CAC131101 CJS131101:CJY131101 CTO131101:CTU131101 DDK131101:DDQ131101 DNG131101:DNM131101 DXC131101:DXI131101 EGY131101:EHE131101 EQU131101:ERA131101 FAQ131101:FAW131101 FKM131101:FKS131101 FUI131101:FUO131101 GEE131101:GEK131101 GOA131101:GOG131101 GXW131101:GYC131101 HHS131101:HHY131101 HRO131101:HRU131101 IBK131101:IBQ131101 ILG131101:ILM131101 IVC131101:IVI131101 JEY131101:JFE131101 JOU131101:JPA131101 JYQ131101:JYW131101 KIM131101:KIS131101 KSI131101:KSO131101 LCE131101:LCK131101 LMA131101:LMG131101 LVW131101:LWC131101 MFS131101:MFY131101 MPO131101:MPU131101 MZK131101:MZQ131101 NJG131101:NJM131101 NTC131101:NTI131101 OCY131101:ODE131101 OMU131101:ONA131101 OWQ131101:OWW131101 PGM131101:PGS131101 PQI131101:PQO131101 QAE131101:QAK131101 QKA131101:QKG131101 QTW131101:QUC131101 RDS131101:RDY131101 RNO131101:RNU131101 RXK131101:RXQ131101 SHG131101:SHM131101 SRC131101:SRI131101 TAY131101:TBE131101 TKU131101:TLA131101 TUQ131101:TUW131101 UEM131101:UES131101 UOI131101:UOO131101 UYE131101:UYK131101 VIA131101:VIG131101 VRW131101:VSC131101 WBS131101:WBY131101 WLO131101:WLU131101 WVK131101:WVQ131101 C196637:I196637 IY196637:JE196637 SU196637:TA196637 ACQ196637:ACW196637 AMM196637:AMS196637 AWI196637:AWO196637 BGE196637:BGK196637 BQA196637:BQG196637 BZW196637:CAC196637 CJS196637:CJY196637 CTO196637:CTU196637 DDK196637:DDQ196637 DNG196637:DNM196637 DXC196637:DXI196637 EGY196637:EHE196637 EQU196637:ERA196637 FAQ196637:FAW196637 FKM196637:FKS196637 FUI196637:FUO196637 GEE196637:GEK196637 GOA196637:GOG196637 GXW196637:GYC196637 HHS196637:HHY196637 HRO196637:HRU196637 IBK196637:IBQ196637 ILG196637:ILM196637 IVC196637:IVI196637 JEY196637:JFE196637 JOU196637:JPA196637 JYQ196637:JYW196637 KIM196637:KIS196637 KSI196637:KSO196637 LCE196637:LCK196637 LMA196637:LMG196637 LVW196637:LWC196637 MFS196637:MFY196637 MPO196637:MPU196637 MZK196637:MZQ196637 NJG196637:NJM196637 NTC196637:NTI196637 OCY196637:ODE196637 OMU196637:ONA196637 OWQ196637:OWW196637 PGM196637:PGS196637 PQI196637:PQO196637 QAE196637:QAK196637 QKA196637:QKG196637 QTW196637:QUC196637 RDS196637:RDY196637 RNO196637:RNU196637 RXK196637:RXQ196637 SHG196637:SHM196637 SRC196637:SRI196637 TAY196637:TBE196637 TKU196637:TLA196637 TUQ196637:TUW196637 UEM196637:UES196637 UOI196637:UOO196637 UYE196637:UYK196637 VIA196637:VIG196637 VRW196637:VSC196637 WBS196637:WBY196637 WLO196637:WLU196637 WVK196637:WVQ196637 C262173:I262173 IY262173:JE262173 SU262173:TA262173 ACQ262173:ACW262173 AMM262173:AMS262173 AWI262173:AWO262173 BGE262173:BGK262173 BQA262173:BQG262173 BZW262173:CAC262173 CJS262173:CJY262173 CTO262173:CTU262173 DDK262173:DDQ262173 DNG262173:DNM262173 DXC262173:DXI262173 EGY262173:EHE262173 EQU262173:ERA262173 FAQ262173:FAW262173 FKM262173:FKS262173 FUI262173:FUO262173 GEE262173:GEK262173 GOA262173:GOG262173 GXW262173:GYC262173 HHS262173:HHY262173 HRO262173:HRU262173 IBK262173:IBQ262173 ILG262173:ILM262173 IVC262173:IVI262173 JEY262173:JFE262173 JOU262173:JPA262173 JYQ262173:JYW262173 KIM262173:KIS262173 KSI262173:KSO262173 LCE262173:LCK262173 LMA262173:LMG262173 LVW262173:LWC262173 MFS262173:MFY262173 MPO262173:MPU262173 MZK262173:MZQ262173 NJG262173:NJM262173 NTC262173:NTI262173 OCY262173:ODE262173 OMU262173:ONA262173 OWQ262173:OWW262173 PGM262173:PGS262173 PQI262173:PQO262173 QAE262173:QAK262173 QKA262173:QKG262173 QTW262173:QUC262173 RDS262173:RDY262173 RNO262173:RNU262173 RXK262173:RXQ262173 SHG262173:SHM262173 SRC262173:SRI262173 TAY262173:TBE262173 TKU262173:TLA262173 TUQ262173:TUW262173 UEM262173:UES262173 UOI262173:UOO262173 UYE262173:UYK262173 VIA262173:VIG262173 VRW262173:VSC262173 WBS262173:WBY262173 WLO262173:WLU262173 WVK262173:WVQ262173 C327709:I327709 IY327709:JE327709 SU327709:TA327709 ACQ327709:ACW327709 AMM327709:AMS327709 AWI327709:AWO327709 BGE327709:BGK327709 BQA327709:BQG327709 BZW327709:CAC327709 CJS327709:CJY327709 CTO327709:CTU327709 DDK327709:DDQ327709 DNG327709:DNM327709 DXC327709:DXI327709 EGY327709:EHE327709 EQU327709:ERA327709 FAQ327709:FAW327709 FKM327709:FKS327709 FUI327709:FUO327709 GEE327709:GEK327709 GOA327709:GOG327709 GXW327709:GYC327709 HHS327709:HHY327709 HRO327709:HRU327709 IBK327709:IBQ327709 ILG327709:ILM327709 IVC327709:IVI327709 JEY327709:JFE327709 JOU327709:JPA327709 JYQ327709:JYW327709 KIM327709:KIS327709 KSI327709:KSO327709 LCE327709:LCK327709 LMA327709:LMG327709 LVW327709:LWC327709 MFS327709:MFY327709 MPO327709:MPU327709 MZK327709:MZQ327709 NJG327709:NJM327709 NTC327709:NTI327709 OCY327709:ODE327709 OMU327709:ONA327709 OWQ327709:OWW327709 PGM327709:PGS327709 PQI327709:PQO327709 QAE327709:QAK327709 QKA327709:QKG327709 QTW327709:QUC327709 RDS327709:RDY327709 RNO327709:RNU327709 RXK327709:RXQ327709 SHG327709:SHM327709 SRC327709:SRI327709 TAY327709:TBE327709 TKU327709:TLA327709 TUQ327709:TUW327709 UEM327709:UES327709 UOI327709:UOO327709 UYE327709:UYK327709 VIA327709:VIG327709 VRW327709:VSC327709 WBS327709:WBY327709 WLO327709:WLU327709 WVK327709:WVQ327709 C393245:I393245 IY393245:JE393245 SU393245:TA393245 ACQ393245:ACW393245 AMM393245:AMS393245 AWI393245:AWO393245 BGE393245:BGK393245 BQA393245:BQG393245 BZW393245:CAC393245 CJS393245:CJY393245 CTO393245:CTU393245 DDK393245:DDQ393245 DNG393245:DNM393245 DXC393245:DXI393245 EGY393245:EHE393245 EQU393245:ERA393245 FAQ393245:FAW393245 FKM393245:FKS393245 FUI393245:FUO393245 GEE393245:GEK393245 GOA393245:GOG393245 GXW393245:GYC393245 HHS393245:HHY393245 HRO393245:HRU393245 IBK393245:IBQ393245 ILG393245:ILM393245 IVC393245:IVI393245 JEY393245:JFE393245 JOU393245:JPA393245 JYQ393245:JYW393245 KIM393245:KIS393245 KSI393245:KSO393245 LCE393245:LCK393245 LMA393245:LMG393245 LVW393245:LWC393245 MFS393245:MFY393245 MPO393245:MPU393245 MZK393245:MZQ393245 NJG393245:NJM393245 NTC393245:NTI393245 OCY393245:ODE393245 OMU393245:ONA393245 OWQ393245:OWW393245 PGM393245:PGS393245 PQI393245:PQO393245 QAE393245:QAK393245 QKA393245:QKG393245 QTW393245:QUC393245 RDS393245:RDY393245 RNO393245:RNU393245 RXK393245:RXQ393245 SHG393245:SHM393245 SRC393245:SRI393245 TAY393245:TBE393245 TKU393245:TLA393245 TUQ393245:TUW393245 UEM393245:UES393245 UOI393245:UOO393245 UYE393245:UYK393245 VIA393245:VIG393245 VRW393245:VSC393245 WBS393245:WBY393245 WLO393245:WLU393245 WVK393245:WVQ393245 C458781:I458781 IY458781:JE458781 SU458781:TA458781 ACQ458781:ACW458781 AMM458781:AMS458781 AWI458781:AWO458781 BGE458781:BGK458781 BQA458781:BQG458781 BZW458781:CAC458781 CJS458781:CJY458781 CTO458781:CTU458781 DDK458781:DDQ458781 DNG458781:DNM458781 DXC458781:DXI458781 EGY458781:EHE458781 EQU458781:ERA458781 FAQ458781:FAW458781 FKM458781:FKS458781 FUI458781:FUO458781 GEE458781:GEK458781 GOA458781:GOG458781 GXW458781:GYC458781 HHS458781:HHY458781 HRO458781:HRU458781 IBK458781:IBQ458781 ILG458781:ILM458781 IVC458781:IVI458781 JEY458781:JFE458781 JOU458781:JPA458781 JYQ458781:JYW458781 KIM458781:KIS458781 KSI458781:KSO458781 LCE458781:LCK458781 LMA458781:LMG458781 LVW458781:LWC458781 MFS458781:MFY458781 MPO458781:MPU458781 MZK458781:MZQ458781 NJG458781:NJM458781 NTC458781:NTI458781 OCY458781:ODE458781 OMU458781:ONA458781 OWQ458781:OWW458781 PGM458781:PGS458781 PQI458781:PQO458781 QAE458781:QAK458781 QKA458781:QKG458781 QTW458781:QUC458781 RDS458781:RDY458781 RNO458781:RNU458781 RXK458781:RXQ458781 SHG458781:SHM458781 SRC458781:SRI458781 TAY458781:TBE458781 TKU458781:TLA458781 TUQ458781:TUW458781 UEM458781:UES458781 UOI458781:UOO458781 UYE458781:UYK458781 VIA458781:VIG458781 VRW458781:VSC458781 WBS458781:WBY458781 WLO458781:WLU458781 WVK458781:WVQ458781 C524317:I524317 IY524317:JE524317 SU524317:TA524317 ACQ524317:ACW524317 AMM524317:AMS524317 AWI524317:AWO524317 BGE524317:BGK524317 BQA524317:BQG524317 BZW524317:CAC524317 CJS524317:CJY524317 CTO524317:CTU524317 DDK524317:DDQ524317 DNG524317:DNM524317 DXC524317:DXI524317 EGY524317:EHE524317 EQU524317:ERA524317 FAQ524317:FAW524317 FKM524317:FKS524317 FUI524317:FUO524317 GEE524317:GEK524317 GOA524317:GOG524317 GXW524317:GYC524317 HHS524317:HHY524317 HRO524317:HRU524317 IBK524317:IBQ524317 ILG524317:ILM524317 IVC524317:IVI524317 JEY524317:JFE524317 JOU524317:JPA524317 JYQ524317:JYW524317 KIM524317:KIS524317 KSI524317:KSO524317 LCE524317:LCK524317 LMA524317:LMG524317 LVW524317:LWC524317 MFS524317:MFY524317 MPO524317:MPU524317 MZK524317:MZQ524317 NJG524317:NJM524317 NTC524317:NTI524317 OCY524317:ODE524317 OMU524317:ONA524317 OWQ524317:OWW524317 PGM524317:PGS524317 PQI524317:PQO524317 QAE524317:QAK524317 QKA524317:QKG524317 QTW524317:QUC524317 RDS524317:RDY524317 RNO524317:RNU524317 RXK524317:RXQ524317 SHG524317:SHM524317 SRC524317:SRI524317 TAY524317:TBE524317 TKU524317:TLA524317 TUQ524317:TUW524317 UEM524317:UES524317 UOI524317:UOO524317 UYE524317:UYK524317 VIA524317:VIG524317 VRW524317:VSC524317 WBS524317:WBY524317 WLO524317:WLU524317 WVK524317:WVQ524317 C589853:I589853 IY589853:JE589853 SU589853:TA589853 ACQ589853:ACW589853 AMM589853:AMS589853 AWI589853:AWO589853 BGE589853:BGK589853 BQA589853:BQG589853 BZW589853:CAC589853 CJS589853:CJY589853 CTO589853:CTU589853 DDK589853:DDQ589853 DNG589853:DNM589853 DXC589853:DXI589853 EGY589853:EHE589853 EQU589853:ERA589853 FAQ589853:FAW589853 FKM589853:FKS589853 FUI589853:FUO589853 GEE589853:GEK589853 GOA589853:GOG589853 GXW589853:GYC589853 HHS589853:HHY589853 HRO589853:HRU589853 IBK589853:IBQ589853 ILG589853:ILM589853 IVC589853:IVI589853 JEY589853:JFE589853 JOU589853:JPA589853 JYQ589853:JYW589853 KIM589853:KIS589853 KSI589853:KSO589853 LCE589853:LCK589853 LMA589853:LMG589853 LVW589853:LWC589853 MFS589853:MFY589853 MPO589853:MPU589853 MZK589853:MZQ589853 NJG589853:NJM589853 NTC589853:NTI589853 OCY589853:ODE589853 OMU589853:ONA589853 OWQ589853:OWW589853 PGM589853:PGS589853 PQI589853:PQO589853 QAE589853:QAK589853 QKA589853:QKG589853 QTW589853:QUC589853 RDS589853:RDY589853 RNO589853:RNU589853 RXK589853:RXQ589853 SHG589853:SHM589853 SRC589853:SRI589853 TAY589853:TBE589853 TKU589853:TLA589853 TUQ589853:TUW589853 UEM589853:UES589853 UOI589853:UOO589853 UYE589853:UYK589853 VIA589853:VIG589853 VRW589853:VSC589853 WBS589853:WBY589853 WLO589853:WLU589853 WVK589853:WVQ589853 C655389:I655389 IY655389:JE655389 SU655389:TA655389 ACQ655389:ACW655389 AMM655389:AMS655389 AWI655389:AWO655389 BGE655389:BGK655389 BQA655389:BQG655389 BZW655389:CAC655389 CJS655389:CJY655389 CTO655389:CTU655389 DDK655389:DDQ655389 DNG655389:DNM655389 DXC655389:DXI655389 EGY655389:EHE655389 EQU655389:ERA655389 FAQ655389:FAW655389 FKM655389:FKS655389 FUI655389:FUO655389 GEE655389:GEK655389 GOA655389:GOG655389 GXW655389:GYC655389 HHS655389:HHY655389 HRO655389:HRU655389 IBK655389:IBQ655389 ILG655389:ILM655389 IVC655389:IVI655389 JEY655389:JFE655389 JOU655389:JPA655389 JYQ655389:JYW655389 KIM655389:KIS655389 KSI655389:KSO655389 LCE655389:LCK655389 LMA655389:LMG655389 LVW655389:LWC655389 MFS655389:MFY655389 MPO655389:MPU655389 MZK655389:MZQ655389 NJG655389:NJM655389 NTC655389:NTI655389 OCY655389:ODE655389 OMU655389:ONA655389 OWQ655389:OWW655389 PGM655389:PGS655389 PQI655389:PQO655389 QAE655389:QAK655389 QKA655389:QKG655389 QTW655389:QUC655389 RDS655389:RDY655389 RNO655389:RNU655389 RXK655389:RXQ655389 SHG655389:SHM655389 SRC655389:SRI655389 TAY655389:TBE655389 TKU655389:TLA655389 TUQ655389:TUW655389 UEM655389:UES655389 UOI655389:UOO655389 UYE655389:UYK655389 VIA655389:VIG655389 VRW655389:VSC655389 WBS655389:WBY655389 WLO655389:WLU655389 WVK655389:WVQ655389 C720925:I720925 IY720925:JE720925 SU720925:TA720925 ACQ720925:ACW720925 AMM720925:AMS720925 AWI720925:AWO720925 BGE720925:BGK720925 BQA720925:BQG720925 BZW720925:CAC720925 CJS720925:CJY720925 CTO720925:CTU720925 DDK720925:DDQ720925 DNG720925:DNM720925 DXC720925:DXI720925 EGY720925:EHE720925 EQU720925:ERA720925 FAQ720925:FAW720925 FKM720925:FKS720925 FUI720925:FUO720925 GEE720925:GEK720925 GOA720925:GOG720925 GXW720925:GYC720925 HHS720925:HHY720925 HRO720925:HRU720925 IBK720925:IBQ720925 ILG720925:ILM720925 IVC720925:IVI720925 JEY720925:JFE720925 JOU720925:JPA720925 JYQ720925:JYW720925 KIM720925:KIS720925 KSI720925:KSO720925 LCE720925:LCK720925 LMA720925:LMG720925 LVW720925:LWC720925 MFS720925:MFY720925 MPO720925:MPU720925 MZK720925:MZQ720925 NJG720925:NJM720925 NTC720925:NTI720925 OCY720925:ODE720925 OMU720925:ONA720925 OWQ720925:OWW720925 PGM720925:PGS720925 PQI720925:PQO720925 QAE720925:QAK720925 QKA720925:QKG720925 QTW720925:QUC720925 RDS720925:RDY720925 RNO720925:RNU720925 RXK720925:RXQ720925 SHG720925:SHM720925 SRC720925:SRI720925 TAY720925:TBE720925 TKU720925:TLA720925 TUQ720925:TUW720925 UEM720925:UES720925 UOI720925:UOO720925 UYE720925:UYK720925 VIA720925:VIG720925 VRW720925:VSC720925 WBS720925:WBY720925 WLO720925:WLU720925 WVK720925:WVQ720925 C786461:I786461 IY786461:JE786461 SU786461:TA786461 ACQ786461:ACW786461 AMM786461:AMS786461 AWI786461:AWO786461 BGE786461:BGK786461 BQA786461:BQG786461 BZW786461:CAC786461 CJS786461:CJY786461 CTO786461:CTU786461 DDK786461:DDQ786461 DNG786461:DNM786461 DXC786461:DXI786461 EGY786461:EHE786461 EQU786461:ERA786461 FAQ786461:FAW786461 FKM786461:FKS786461 FUI786461:FUO786461 GEE786461:GEK786461 GOA786461:GOG786461 GXW786461:GYC786461 HHS786461:HHY786461 HRO786461:HRU786461 IBK786461:IBQ786461 ILG786461:ILM786461 IVC786461:IVI786461 JEY786461:JFE786461 JOU786461:JPA786461 JYQ786461:JYW786461 KIM786461:KIS786461 KSI786461:KSO786461 LCE786461:LCK786461 LMA786461:LMG786461 LVW786461:LWC786461 MFS786461:MFY786461 MPO786461:MPU786461 MZK786461:MZQ786461 NJG786461:NJM786461 NTC786461:NTI786461 OCY786461:ODE786461 OMU786461:ONA786461 OWQ786461:OWW786461 PGM786461:PGS786461 PQI786461:PQO786461 QAE786461:QAK786461 QKA786461:QKG786461 QTW786461:QUC786461 RDS786461:RDY786461 RNO786461:RNU786461 RXK786461:RXQ786461 SHG786461:SHM786461 SRC786461:SRI786461 TAY786461:TBE786461 TKU786461:TLA786461 TUQ786461:TUW786461 UEM786461:UES786461 UOI786461:UOO786461 UYE786461:UYK786461 VIA786461:VIG786461 VRW786461:VSC786461 WBS786461:WBY786461 WLO786461:WLU786461 WVK786461:WVQ786461 C851997:I851997 IY851997:JE851997 SU851997:TA851997 ACQ851997:ACW851997 AMM851997:AMS851997 AWI851997:AWO851997 BGE851997:BGK851997 BQA851997:BQG851997 BZW851997:CAC851997 CJS851997:CJY851997 CTO851997:CTU851997 DDK851997:DDQ851997 DNG851997:DNM851997 DXC851997:DXI851997 EGY851997:EHE851997 EQU851997:ERA851997 FAQ851997:FAW851997 FKM851997:FKS851997 FUI851997:FUO851997 GEE851997:GEK851997 GOA851997:GOG851997 GXW851997:GYC851997 HHS851997:HHY851997 HRO851997:HRU851997 IBK851997:IBQ851997 ILG851997:ILM851997 IVC851997:IVI851997 JEY851997:JFE851997 JOU851997:JPA851997 JYQ851997:JYW851997 KIM851997:KIS851997 KSI851997:KSO851997 LCE851997:LCK851997 LMA851997:LMG851997 LVW851997:LWC851997 MFS851997:MFY851997 MPO851997:MPU851997 MZK851997:MZQ851997 NJG851997:NJM851997 NTC851997:NTI851997 OCY851997:ODE851997 OMU851997:ONA851997 OWQ851997:OWW851997 PGM851997:PGS851997 PQI851997:PQO851997 QAE851997:QAK851997 QKA851997:QKG851997 QTW851997:QUC851997 RDS851997:RDY851997 RNO851997:RNU851997 RXK851997:RXQ851997 SHG851997:SHM851997 SRC851997:SRI851997 TAY851997:TBE851997 TKU851997:TLA851997 TUQ851997:TUW851997 UEM851997:UES851997 UOI851997:UOO851997 UYE851997:UYK851997 VIA851997:VIG851997 VRW851997:VSC851997 WBS851997:WBY851997 WLO851997:WLU851997 WVK851997:WVQ851997 C917533:I917533 IY917533:JE917533 SU917533:TA917533 ACQ917533:ACW917533 AMM917533:AMS917533 AWI917533:AWO917533 BGE917533:BGK917533 BQA917533:BQG917533 BZW917533:CAC917533 CJS917533:CJY917533 CTO917533:CTU917533 DDK917533:DDQ917533 DNG917533:DNM917533 DXC917533:DXI917533 EGY917533:EHE917533 EQU917533:ERA917533 FAQ917533:FAW917533 FKM917533:FKS917533 FUI917533:FUO917533 GEE917533:GEK917533 GOA917533:GOG917533 GXW917533:GYC917533 HHS917533:HHY917533 HRO917533:HRU917533 IBK917533:IBQ917533 ILG917533:ILM917533 IVC917533:IVI917533 JEY917533:JFE917533 JOU917533:JPA917533 JYQ917533:JYW917533 KIM917533:KIS917533 KSI917533:KSO917533 LCE917533:LCK917533 LMA917533:LMG917533 LVW917533:LWC917533 MFS917533:MFY917533 MPO917533:MPU917533 MZK917533:MZQ917533 NJG917533:NJM917533 NTC917533:NTI917533 OCY917533:ODE917533 OMU917533:ONA917533 OWQ917533:OWW917533 PGM917533:PGS917533 PQI917533:PQO917533 QAE917533:QAK917533 QKA917533:QKG917533 QTW917533:QUC917533 RDS917533:RDY917533 RNO917533:RNU917533 RXK917533:RXQ917533 SHG917533:SHM917533 SRC917533:SRI917533 TAY917533:TBE917533 TKU917533:TLA917533 TUQ917533:TUW917533 UEM917533:UES917533 UOI917533:UOO917533 UYE917533:UYK917533 VIA917533:VIG917533 VRW917533:VSC917533 WBS917533:WBY917533 WLO917533:WLU917533 WVK917533:WVQ917533 C983069:I983069 IY983069:JE983069 SU983069:TA983069 ACQ983069:ACW983069 AMM983069:AMS983069 AWI983069:AWO983069 BGE983069:BGK983069 BQA983069:BQG983069 BZW983069:CAC983069 CJS983069:CJY983069 CTO983069:CTU983069 DDK983069:DDQ983069 DNG983069:DNM983069 DXC983069:DXI983069 EGY983069:EHE983069 EQU983069:ERA983069 FAQ983069:FAW983069 FKM983069:FKS983069 FUI983069:FUO983069 GEE983069:GEK983069 GOA983069:GOG983069 GXW983069:GYC983069 HHS983069:HHY983069 HRO983069:HRU983069 IBK983069:IBQ983069 ILG983069:ILM983069 IVC983069:IVI983069 JEY983069:JFE983069 JOU983069:JPA983069 JYQ983069:JYW983069 KIM983069:KIS983069 KSI983069:KSO983069 LCE983069:LCK983069 LMA983069:LMG983069 LVW983069:LWC983069 MFS983069:MFY983069 MPO983069:MPU983069 MZK983069:MZQ983069 NJG983069:NJM983069 NTC983069:NTI983069 OCY983069:ODE983069 OMU983069:ONA983069 OWQ983069:OWW983069 PGM983069:PGS983069 PQI983069:PQO983069 QAE983069:QAK983069 QKA983069:QKG983069 QTW983069:QUC983069 RDS983069:RDY983069 RNO983069:RNU983069 RXK983069:RXQ983069 SHG983069:SHM983069 SRC983069:SRI983069 TAY983069:TBE983069 TKU983069:TLA983069 TUQ983069:TUW983069 UEM983069:UES983069 UOI983069:UOO983069 UYE983069:UYK983069 VIA983069:VIG983069 VRW983069:VSC983069 WBS983069:WBY983069 WLO983069:WLU983069 WVK983069:WVQ983069"/>
    <dataValidation allowBlank="1" showInputMessage="1" showErrorMessage="1" promptTitle="Encargos sociais" prompt="Para encargos sociais desonerados usar 4,5%." sqref="J22 JF22 TB22 ACX22 AMT22 AWP22 BGL22 BQH22 CAD22 CJZ22 CTV22 DDR22 DNN22 DXJ22 EHF22 ERB22 FAX22 FKT22 FUP22 GEL22 GOH22 GYD22 HHZ22 HRV22 IBR22 ILN22 IVJ22 JFF22 JPB22 JYX22 KIT22 KSP22 LCL22 LMH22 LWD22 MFZ22 MPV22 MZR22 NJN22 NTJ22 ODF22 ONB22 OWX22 PGT22 PQP22 QAL22 QKH22 QUD22 RDZ22 RNV22 RXR22 SHN22 SRJ22 TBF22 TLB22 TUX22 UET22 UOP22 UYL22 VIH22 VSD22 WBZ22 WLV22 WVR22 J65556 JF65556 TB65556 ACX65556 AMT65556 AWP65556 BGL65556 BQH65556 CAD65556 CJZ65556 CTV65556 DDR65556 DNN65556 DXJ65556 EHF65556 ERB65556 FAX65556 FKT65556 FUP65556 GEL65556 GOH65556 GYD65556 HHZ65556 HRV65556 IBR65556 ILN65556 IVJ65556 JFF65556 JPB65556 JYX65556 KIT65556 KSP65556 LCL65556 LMH65556 LWD65556 MFZ65556 MPV65556 MZR65556 NJN65556 NTJ65556 ODF65556 ONB65556 OWX65556 PGT65556 PQP65556 QAL65556 QKH65556 QUD65556 RDZ65556 RNV65556 RXR65556 SHN65556 SRJ65556 TBF65556 TLB65556 TUX65556 UET65556 UOP65556 UYL65556 VIH65556 VSD65556 WBZ65556 WLV65556 WVR65556 J131092 JF131092 TB131092 ACX131092 AMT131092 AWP131092 BGL131092 BQH131092 CAD131092 CJZ131092 CTV131092 DDR131092 DNN131092 DXJ131092 EHF131092 ERB131092 FAX131092 FKT131092 FUP131092 GEL131092 GOH131092 GYD131092 HHZ131092 HRV131092 IBR131092 ILN131092 IVJ131092 JFF131092 JPB131092 JYX131092 KIT131092 KSP131092 LCL131092 LMH131092 LWD131092 MFZ131092 MPV131092 MZR131092 NJN131092 NTJ131092 ODF131092 ONB131092 OWX131092 PGT131092 PQP131092 QAL131092 QKH131092 QUD131092 RDZ131092 RNV131092 RXR131092 SHN131092 SRJ131092 TBF131092 TLB131092 TUX131092 UET131092 UOP131092 UYL131092 VIH131092 VSD131092 WBZ131092 WLV131092 WVR131092 J196628 JF196628 TB196628 ACX196628 AMT196628 AWP196628 BGL196628 BQH196628 CAD196628 CJZ196628 CTV196628 DDR196628 DNN196628 DXJ196628 EHF196628 ERB196628 FAX196628 FKT196628 FUP196628 GEL196628 GOH196628 GYD196628 HHZ196628 HRV196628 IBR196628 ILN196628 IVJ196628 JFF196628 JPB196628 JYX196628 KIT196628 KSP196628 LCL196628 LMH196628 LWD196628 MFZ196628 MPV196628 MZR196628 NJN196628 NTJ196628 ODF196628 ONB196628 OWX196628 PGT196628 PQP196628 QAL196628 QKH196628 QUD196628 RDZ196628 RNV196628 RXR196628 SHN196628 SRJ196628 TBF196628 TLB196628 TUX196628 UET196628 UOP196628 UYL196628 VIH196628 VSD196628 WBZ196628 WLV196628 WVR196628 J262164 JF262164 TB262164 ACX262164 AMT262164 AWP262164 BGL262164 BQH262164 CAD262164 CJZ262164 CTV262164 DDR262164 DNN262164 DXJ262164 EHF262164 ERB262164 FAX262164 FKT262164 FUP262164 GEL262164 GOH262164 GYD262164 HHZ262164 HRV262164 IBR262164 ILN262164 IVJ262164 JFF262164 JPB262164 JYX262164 KIT262164 KSP262164 LCL262164 LMH262164 LWD262164 MFZ262164 MPV262164 MZR262164 NJN262164 NTJ262164 ODF262164 ONB262164 OWX262164 PGT262164 PQP262164 QAL262164 QKH262164 QUD262164 RDZ262164 RNV262164 RXR262164 SHN262164 SRJ262164 TBF262164 TLB262164 TUX262164 UET262164 UOP262164 UYL262164 VIH262164 VSD262164 WBZ262164 WLV262164 WVR262164 J327700 JF327700 TB327700 ACX327700 AMT327700 AWP327700 BGL327700 BQH327700 CAD327700 CJZ327700 CTV327700 DDR327700 DNN327700 DXJ327700 EHF327700 ERB327700 FAX327700 FKT327700 FUP327700 GEL327700 GOH327700 GYD327700 HHZ327700 HRV327700 IBR327700 ILN327700 IVJ327700 JFF327700 JPB327700 JYX327700 KIT327700 KSP327700 LCL327700 LMH327700 LWD327700 MFZ327700 MPV327700 MZR327700 NJN327700 NTJ327700 ODF327700 ONB327700 OWX327700 PGT327700 PQP327700 QAL327700 QKH327700 QUD327700 RDZ327700 RNV327700 RXR327700 SHN327700 SRJ327700 TBF327700 TLB327700 TUX327700 UET327700 UOP327700 UYL327700 VIH327700 VSD327700 WBZ327700 WLV327700 WVR327700 J393236 JF393236 TB393236 ACX393236 AMT393236 AWP393236 BGL393236 BQH393236 CAD393236 CJZ393236 CTV393236 DDR393236 DNN393236 DXJ393236 EHF393236 ERB393236 FAX393236 FKT393236 FUP393236 GEL393236 GOH393236 GYD393236 HHZ393236 HRV393236 IBR393236 ILN393236 IVJ393236 JFF393236 JPB393236 JYX393236 KIT393236 KSP393236 LCL393236 LMH393236 LWD393236 MFZ393236 MPV393236 MZR393236 NJN393236 NTJ393236 ODF393236 ONB393236 OWX393236 PGT393236 PQP393236 QAL393236 QKH393236 QUD393236 RDZ393236 RNV393236 RXR393236 SHN393236 SRJ393236 TBF393236 TLB393236 TUX393236 UET393236 UOP393236 UYL393236 VIH393236 VSD393236 WBZ393236 WLV393236 WVR393236 J458772 JF458772 TB458772 ACX458772 AMT458772 AWP458772 BGL458772 BQH458772 CAD458772 CJZ458772 CTV458772 DDR458772 DNN458772 DXJ458772 EHF458772 ERB458772 FAX458772 FKT458772 FUP458772 GEL458772 GOH458772 GYD458772 HHZ458772 HRV458772 IBR458772 ILN458772 IVJ458772 JFF458772 JPB458772 JYX458772 KIT458772 KSP458772 LCL458772 LMH458772 LWD458772 MFZ458772 MPV458772 MZR458772 NJN458772 NTJ458772 ODF458772 ONB458772 OWX458772 PGT458772 PQP458772 QAL458772 QKH458772 QUD458772 RDZ458772 RNV458772 RXR458772 SHN458772 SRJ458772 TBF458772 TLB458772 TUX458772 UET458772 UOP458772 UYL458772 VIH458772 VSD458772 WBZ458772 WLV458772 WVR458772 J524308 JF524308 TB524308 ACX524308 AMT524308 AWP524308 BGL524308 BQH524308 CAD524308 CJZ524308 CTV524308 DDR524308 DNN524308 DXJ524308 EHF524308 ERB524308 FAX524308 FKT524308 FUP524308 GEL524308 GOH524308 GYD524308 HHZ524308 HRV524308 IBR524308 ILN524308 IVJ524308 JFF524308 JPB524308 JYX524308 KIT524308 KSP524308 LCL524308 LMH524308 LWD524308 MFZ524308 MPV524308 MZR524308 NJN524308 NTJ524308 ODF524308 ONB524308 OWX524308 PGT524308 PQP524308 QAL524308 QKH524308 QUD524308 RDZ524308 RNV524308 RXR524308 SHN524308 SRJ524308 TBF524308 TLB524308 TUX524308 UET524308 UOP524308 UYL524308 VIH524308 VSD524308 WBZ524308 WLV524308 WVR524308 J589844 JF589844 TB589844 ACX589844 AMT589844 AWP589844 BGL589844 BQH589844 CAD589844 CJZ589844 CTV589844 DDR589844 DNN589844 DXJ589844 EHF589844 ERB589844 FAX589844 FKT589844 FUP589844 GEL589844 GOH589844 GYD589844 HHZ589844 HRV589844 IBR589844 ILN589844 IVJ589844 JFF589844 JPB589844 JYX589844 KIT589844 KSP589844 LCL589844 LMH589844 LWD589844 MFZ589844 MPV589844 MZR589844 NJN589844 NTJ589844 ODF589844 ONB589844 OWX589844 PGT589844 PQP589844 QAL589844 QKH589844 QUD589844 RDZ589844 RNV589844 RXR589844 SHN589844 SRJ589844 TBF589844 TLB589844 TUX589844 UET589844 UOP589844 UYL589844 VIH589844 VSD589844 WBZ589844 WLV589844 WVR589844 J655380 JF655380 TB655380 ACX655380 AMT655380 AWP655380 BGL655380 BQH655380 CAD655380 CJZ655380 CTV655380 DDR655380 DNN655380 DXJ655380 EHF655380 ERB655380 FAX655380 FKT655380 FUP655380 GEL655380 GOH655380 GYD655380 HHZ655380 HRV655380 IBR655380 ILN655380 IVJ655380 JFF655380 JPB655380 JYX655380 KIT655380 KSP655380 LCL655380 LMH655380 LWD655380 MFZ655380 MPV655380 MZR655380 NJN655380 NTJ655380 ODF655380 ONB655380 OWX655380 PGT655380 PQP655380 QAL655380 QKH655380 QUD655380 RDZ655380 RNV655380 RXR655380 SHN655380 SRJ655380 TBF655380 TLB655380 TUX655380 UET655380 UOP655380 UYL655380 VIH655380 VSD655380 WBZ655380 WLV655380 WVR655380 J720916 JF720916 TB720916 ACX720916 AMT720916 AWP720916 BGL720916 BQH720916 CAD720916 CJZ720916 CTV720916 DDR720916 DNN720916 DXJ720916 EHF720916 ERB720916 FAX720916 FKT720916 FUP720916 GEL720916 GOH720916 GYD720916 HHZ720916 HRV720916 IBR720916 ILN720916 IVJ720916 JFF720916 JPB720916 JYX720916 KIT720916 KSP720916 LCL720916 LMH720916 LWD720916 MFZ720916 MPV720916 MZR720916 NJN720916 NTJ720916 ODF720916 ONB720916 OWX720916 PGT720916 PQP720916 QAL720916 QKH720916 QUD720916 RDZ720916 RNV720916 RXR720916 SHN720916 SRJ720916 TBF720916 TLB720916 TUX720916 UET720916 UOP720916 UYL720916 VIH720916 VSD720916 WBZ720916 WLV720916 WVR720916 J786452 JF786452 TB786452 ACX786452 AMT786452 AWP786452 BGL786452 BQH786452 CAD786452 CJZ786452 CTV786452 DDR786452 DNN786452 DXJ786452 EHF786452 ERB786452 FAX786452 FKT786452 FUP786452 GEL786452 GOH786452 GYD786452 HHZ786452 HRV786452 IBR786452 ILN786452 IVJ786452 JFF786452 JPB786452 JYX786452 KIT786452 KSP786452 LCL786452 LMH786452 LWD786452 MFZ786452 MPV786452 MZR786452 NJN786452 NTJ786452 ODF786452 ONB786452 OWX786452 PGT786452 PQP786452 QAL786452 QKH786452 QUD786452 RDZ786452 RNV786452 RXR786452 SHN786452 SRJ786452 TBF786452 TLB786452 TUX786452 UET786452 UOP786452 UYL786452 VIH786452 VSD786452 WBZ786452 WLV786452 WVR786452 J851988 JF851988 TB851988 ACX851988 AMT851988 AWP851988 BGL851988 BQH851988 CAD851988 CJZ851988 CTV851988 DDR851988 DNN851988 DXJ851988 EHF851988 ERB851988 FAX851988 FKT851988 FUP851988 GEL851988 GOH851988 GYD851988 HHZ851988 HRV851988 IBR851988 ILN851988 IVJ851988 JFF851988 JPB851988 JYX851988 KIT851988 KSP851988 LCL851988 LMH851988 LWD851988 MFZ851988 MPV851988 MZR851988 NJN851988 NTJ851988 ODF851988 ONB851988 OWX851988 PGT851988 PQP851988 QAL851988 QKH851988 QUD851988 RDZ851988 RNV851988 RXR851988 SHN851988 SRJ851988 TBF851988 TLB851988 TUX851988 UET851988 UOP851988 UYL851988 VIH851988 VSD851988 WBZ851988 WLV851988 WVR851988 J917524 JF917524 TB917524 ACX917524 AMT917524 AWP917524 BGL917524 BQH917524 CAD917524 CJZ917524 CTV917524 DDR917524 DNN917524 DXJ917524 EHF917524 ERB917524 FAX917524 FKT917524 FUP917524 GEL917524 GOH917524 GYD917524 HHZ917524 HRV917524 IBR917524 ILN917524 IVJ917524 JFF917524 JPB917524 JYX917524 KIT917524 KSP917524 LCL917524 LMH917524 LWD917524 MFZ917524 MPV917524 MZR917524 NJN917524 NTJ917524 ODF917524 ONB917524 OWX917524 PGT917524 PQP917524 QAL917524 QKH917524 QUD917524 RDZ917524 RNV917524 RXR917524 SHN917524 SRJ917524 TBF917524 TLB917524 TUX917524 UET917524 UOP917524 UYL917524 VIH917524 VSD917524 WBZ917524 WLV917524 WVR917524 J983060 JF983060 TB983060 ACX983060 AMT983060 AWP983060 BGL983060 BQH983060 CAD983060 CJZ983060 CTV983060 DDR983060 DNN983060 DXJ983060 EHF983060 ERB983060 FAX983060 FKT983060 FUP983060 GEL983060 GOH983060 GYD983060 HHZ983060 HRV983060 IBR983060 ILN983060 IVJ983060 JFF983060 JPB983060 JYX983060 KIT983060 KSP983060 LCL983060 LMH983060 LWD983060 MFZ983060 MPV983060 MZR983060 NJN983060 NTJ983060 ODF983060 ONB983060 OWX983060 PGT983060 PQP983060 QAL983060 QKH983060 QUD983060 RDZ983060 RNV983060 RXR983060 SHN983060 SRJ983060 TBF983060 TLB983060 TUX983060 UET983060 UOP983060 UYL983060 VIH983060 VSD983060 WBZ983060 WLV983060 WVR983060 P22:R22 JL22:JN22 TH22:TJ22 ADD22:ADF22 AMZ22:ANB22 AWV22:AWX22 BGR22:BGT22 BQN22:BQP22 CAJ22:CAL22 CKF22:CKH22 CUB22:CUD22 DDX22:DDZ22 DNT22:DNV22 DXP22:DXR22 EHL22:EHN22 ERH22:ERJ22 FBD22:FBF22 FKZ22:FLB22 FUV22:FUX22 GER22:GET22 GON22:GOP22 GYJ22:GYL22 HIF22:HIH22 HSB22:HSD22 IBX22:IBZ22 ILT22:ILV22 IVP22:IVR22 JFL22:JFN22 JPH22:JPJ22 JZD22:JZF22 KIZ22:KJB22 KSV22:KSX22 LCR22:LCT22 LMN22:LMP22 LWJ22:LWL22 MGF22:MGH22 MQB22:MQD22 MZX22:MZZ22 NJT22:NJV22 NTP22:NTR22 ODL22:ODN22 ONH22:ONJ22 OXD22:OXF22 PGZ22:PHB22 PQV22:PQX22 QAR22:QAT22 QKN22:QKP22 QUJ22:QUL22 REF22:REH22 ROB22:ROD22 RXX22:RXZ22 SHT22:SHV22 SRP22:SRR22 TBL22:TBN22 TLH22:TLJ22 TVD22:TVF22 UEZ22:UFB22 UOV22:UOX22 UYR22:UYT22 VIN22:VIP22 VSJ22:VSL22 WCF22:WCH22 WMB22:WMD22 WVX22:WVZ22 P65556:R65556 JL65556:JN65556 TH65556:TJ65556 ADD65556:ADF65556 AMZ65556:ANB65556 AWV65556:AWX65556 BGR65556:BGT65556 BQN65556:BQP65556 CAJ65556:CAL65556 CKF65556:CKH65556 CUB65556:CUD65556 DDX65556:DDZ65556 DNT65556:DNV65556 DXP65556:DXR65556 EHL65556:EHN65556 ERH65556:ERJ65556 FBD65556:FBF65556 FKZ65556:FLB65556 FUV65556:FUX65556 GER65556:GET65556 GON65556:GOP65556 GYJ65556:GYL65556 HIF65556:HIH65556 HSB65556:HSD65556 IBX65556:IBZ65556 ILT65556:ILV65556 IVP65556:IVR65556 JFL65556:JFN65556 JPH65556:JPJ65556 JZD65556:JZF65556 KIZ65556:KJB65556 KSV65556:KSX65556 LCR65556:LCT65556 LMN65556:LMP65556 LWJ65556:LWL65556 MGF65556:MGH65556 MQB65556:MQD65556 MZX65556:MZZ65556 NJT65556:NJV65556 NTP65556:NTR65556 ODL65556:ODN65556 ONH65556:ONJ65556 OXD65556:OXF65556 PGZ65556:PHB65556 PQV65556:PQX65556 QAR65556:QAT65556 QKN65556:QKP65556 QUJ65556:QUL65556 REF65556:REH65556 ROB65556:ROD65556 RXX65556:RXZ65556 SHT65556:SHV65556 SRP65556:SRR65556 TBL65556:TBN65556 TLH65556:TLJ65556 TVD65556:TVF65556 UEZ65556:UFB65556 UOV65556:UOX65556 UYR65556:UYT65556 VIN65556:VIP65556 VSJ65556:VSL65556 WCF65556:WCH65556 WMB65556:WMD65556 WVX65556:WVZ65556 P131092:R131092 JL131092:JN131092 TH131092:TJ131092 ADD131092:ADF131092 AMZ131092:ANB131092 AWV131092:AWX131092 BGR131092:BGT131092 BQN131092:BQP131092 CAJ131092:CAL131092 CKF131092:CKH131092 CUB131092:CUD131092 DDX131092:DDZ131092 DNT131092:DNV131092 DXP131092:DXR131092 EHL131092:EHN131092 ERH131092:ERJ131092 FBD131092:FBF131092 FKZ131092:FLB131092 FUV131092:FUX131092 GER131092:GET131092 GON131092:GOP131092 GYJ131092:GYL131092 HIF131092:HIH131092 HSB131092:HSD131092 IBX131092:IBZ131092 ILT131092:ILV131092 IVP131092:IVR131092 JFL131092:JFN131092 JPH131092:JPJ131092 JZD131092:JZF131092 KIZ131092:KJB131092 KSV131092:KSX131092 LCR131092:LCT131092 LMN131092:LMP131092 LWJ131092:LWL131092 MGF131092:MGH131092 MQB131092:MQD131092 MZX131092:MZZ131092 NJT131092:NJV131092 NTP131092:NTR131092 ODL131092:ODN131092 ONH131092:ONJ131092 OXD131092:OXF131092 PGZ131092:PHB131092 PQV131092:PQX131092 QAR131092:QAT131092 QKN131092:QKP131092 QUJ131092:QUL131092 REF131092:REH131092 ROB131092:ROD131092 RXX131092:RXZ131092 SHT131092:SHV131092 SRP131092:SRR131092 TBL131092:TBN131092 TLH131092:TLJ131092 TVD131092:TVF131092 UEZ131092:UFB131092 UOV131092:UOX131092 UYR131092:UYT131092 VIN131092:VIP131092 VSJ131092:VSL131092 WCF131092:WCH131092 WMB131092:WMD131092 WVX131092:WVZ131092 P196628:R196628 JL196628:JN196628 TH196628:TJ196628 ADD196628:ADF196628 AMZ196628:ANB196628 AWV196628:AWX196628 BGR196628:BGT196628 BQN196628:BQP196628 CAJ196628:CAL196628 CKF196628:CKH196628 CUB196628:CUD196628 DDX196628:DDZ196628 DNT196628:DNV196628 DXP196628:DXR196628 EHL196628:EHN196628 ERH196628:ERJ196628 FBD196628:FBF196628 FKZ196628:FLB196628 FUV196628:FUX196628 GER196628:GET196628 GON196628:GOP196628 GYJ196628:GYL196628 HIF196628:HIH196628 HSB196628:HSD196628 IBX196628:IBZ196628 ILT196628:ILV196628 IVP196628:IVR196628 JFL196628:JFN196628 JPH196628:JPJ196628 JZD196628:JZF196628 KIZ196628:KJB196628 KSV196628:KSX196628 LCR196628:LCT196628 LMN196628:LMP196628 LWJ196628:LWL196628 MGF196628:MGH196628 MQB196628:MQD196628 MZX196628:MZZ196628 NJT196628:NJV196628 NTP196628:NTR196628 ODL196628:ODN196628 ONH196628:ONJ196628 OXD196628:OXF196628 PGZ196628:PHB196628 PQV196628:PQX196628 QAR196628:QAT196628 QKN196628:QKP196628 QUJ196628:QUL196628 REF196628:REH196628 ROB196628:ROD196628 RXX196628:RXZ196628 SHT196628:SHV196628 SRP196628:SRR196628 TBL196628:TBN196628 TLH196628:TLJ196628 TVD196628:TVF196628 UEZ196628:UFB196628 UOV196628:UOX196628 UYR196628:UYT196628 VIN196628:VIP196628 VSJ196628:VSL196628 WCF196628:WCH196628 WMB196628:WMD196628 WVX196628:WVZ196628 P262164:R262164 JL262164:JN262164 TH262164:TJ262164 ADD262164:ADF262164 AMZ262164:ANB262164 AWV262164:AWX262164 BGR262164:BGT262164 BQN262164:BQP262164 CAJ262164:CAL262164 CKF262164:CKH262164 CUB262164:CUD262164 DDX262164:DDZ262164 DNT262164:DNV262164 DXP262164:DXR262164 EHL262164:EHN262164 ERH262164:ERJ262164 FBD262164:FBF262164 FKZ262164:FLB262164 FUV262164:FUX262164 GER262164:GET262164 GON262164:GOP262164 GYJ262164:GYL262164 HIF262164:HIH262164 HSB262164:HSD262164 IBX262164:IBZ262164 ILT262164:ILV262164 IVP262164:IVR262164 JFL262164:JFN262164 JPH262164:JPJ262164 JZD262164:JZF262164 KIZ262164:KJB262164 KSV262164:KSX262164 LCR262164:LCT262164 LMN262164:LMP262164 LWJ262164:LWL262164 MGF262164:MGH262164 MQB262164:MQD262164 MZX262164:MZZ262164 NJT262164:NJV262164 NTP262164:NTR262164 ODL262164:ODN262164 ONH262164:ONJ262164 OXD262164:OXF262164 PGZ262164:PHB262164 PQV262164:PQX262164 QAR262164:QAT262164 QKN262164:QKP262164 QUJ262164:QUL262164 REF262164:REH262164 ROB262164:ROD262164 RXX262164:RXZ262164 SHT262164:SHV262164 SRP262164:SRR262164 TBL262164:TBN262164 TLH262164:TLJ262164 TVD262164:TVF262164 UEZ262164:UFB262164 UOV262164:UOX262164 UYR262164:UYT262164 VIN262164:VIP262164 VSJ262164:VSL262164 WCF262164:WCH262164 WMB262164:WMD262164 WVX262164:WVZ262164 P327700:R327700 JL327700:JN327700 TH327700:TJ327700 ADD327700:ADF327700 AMZ327700:ANB327700 AWV327700:AWX327700 BGR327700:BGT327700 BQN327700:BQP327700 CAJ327700:CAL327700 CKF327700:CKH327700 CUB327700:CUD327700 DDX327700:DDZ327700 DNT327700:DNV327700 DXP327700:DXR327700 EHL327700:EHN327700 ERH327700:ERJ327700 FBD327700:FBF327700 FKZ327700:FLB327700 FUV327700:FUX327700 GER327700:GET327700 GON327700:GOP327700 GYJ327700:GYL327700 HIF327700:HIH327700 HSB327700:HSD327700 IBX327700:IBZ327700 ILT327700:ILV327700 IVP327700:IVR327700 JFL327700:JFN327700 JPH327700:JPJ327700 JZD327700:JZF327700 KIZ327700:KJB327700 KSV327700:KSX327700 LCR327700:LCT327700 LMN327700:LMP327700 LWJ327700:LWL327700 MGF327700:MGH327700 MQB327700:MQD327700 MZX327700:MZZ327700 NJT327700:NJV327700 NTP327700:NTR327700 ODL327700:ODN327700 ONH327700:ONJ327700 OXD327700:OXF327700 PGZ327700:PHB327700 PQV327700:PQX327700 QAR327700:QAT327700 QKN327700:QKP327700 QUJ327700:QUL327700 REF327700:REH327700 ROB327700:ROD327700 RXX327700:RXZ327700 SHT327700:SHV327700 SRP327700:SRR327700 TBL327700:TBN327700 TLH327700:TLJ327700 TVD327700:TVF327700 UEZ327700:UFB327700 UOV327700:UOX327700 UYR327700:UYT327700 VIN327700:VIP327700 VSJ327700:VSL327700 WCF327700:WCH327700 WMB327700:WMD327700 WVX327700:WVZ327700 P393236:R393236 JL393236:JN393236 TH393236:TJ393236 ADD393236:ADF393236 AMZ393236:ANB393236 AWV393236:AWX393236 BGR393236:BGT393236 BQN393236:BQP393236 CAJ393236:CAL393236 CKF393236:CKH393236 CUB393236:CUD393236 DDX393236:DDZ393236 DNT393236:DNV393236 DXP393236:DXR393236 EHL393236:EHN393236 ERH393236:ERJ393236 FBD393236:FBF393236 FKZ393236:FLB393236 FUV393236:FUX393236 GER393236:GET393236 GON393236:GOP393236 GYJ393236:GYL393236 HIF393236:HIH393236 HSB393236:HSD393236 IBX393236:IBZ393236 ILT393236:ILV393236 IVP393236:IVR393236 JFL393236:JFN393236 JPH393236:JPJ393236 JZD393236:JZF393236 KIZ393236:KJB393236 KSV393236:KSX393236 LCR393236:LCT393236 LMN393236:LMP393236 LWJ393236:LWL393236 MGF393236:MGH393236 MQB393236:MQD393236 MZX393236:MZZ393236 NJT393236:NJV393236 NTP393236:NTR393236 ODL393236:ODN393236 ONH393236:ONJ393236 OXD393236:OXF393236 PGZ393236:PHB393236 PQV393236:PQX393236 QAR393236:QAT393236 QKN393236:QKP393236 QUJ393236:QUL393236 REF393236:REH393236 ROB393236:ROD393236 RXX393236:RXZ393236 SHT393236:SHV393236 SRP393236:SRR393236 TBL393236:TBN393236 TLH393236:TLJ393236 TVD393236:TVF393236 UEZ393236:UFB393236 UOV393236:UOX393236 UYR393236:UYT393236 VIN393236:VIP393236 VSJ393236:VSL393236 WCF393236:WCH393236 WMB393236:WMD393236 WVX393236:WVZ393236 P458772:R458772 JL458772:JN458772 TH458772:TJ458772 ADD458772:ADF458772 AMZ458772:ANB458772 AWV458772:AWX458772 BGR458772:BGT458772 BQN458772:BQP458772 CAJ458772:CAL458772 CKF458772:CKH458772 CUB458772:CUD458772 DDX458772:DDZ458772 DNT458772:DNV458772 DXP458772:DXR458772 EHL458772:EHN458772 ERH458772:ERJ458772 FBD458772:FBF458772 FKZ458772:FLB458772 FUV458772:FUX458772 GER458772:GET458772 GON458772:GOP458772 GYJ458772:GYL458772 HIF458772:HIH458772 HSB458772:HSD458772 IBX458772:IBZ458772 ILT458772:ILV458772 IVP458772:IVR458772 JFL458772:JFN458772 JPH458772:JPJ458772 JZD458772:JZF458772 KIZ458772:KJB458772 KSV458772:KSX458772 LCR458772:LCT458772 LMN458772:LMP458772 LWJ458772:LWL458772 MGF458772:MGH458772 MQB458772:MQD458772 MZX458772:MZZ458772 NJT458772:NJV458772 NTP458772:NTR458772 ODL458772:ODN458772 ONH458772:ONJ458772 OXD458772:OXF458772 PGZ458772:PHB458772 PQV458772:PQX458772 QAR458772:QAT458772 QKN458772:QKP458772 QUJ458772:QUL458772 REF458772:REH458772 ROB458772:ROD458772 RXX458772:RXZ458772 SHT458772:SHV458772 SRP458772:SRR458772 TBL458772:TBN458772 TLH458772:TLJ458772 TVD458772:TVF458772 UEZ458772:UFB458772 UOV458772:UOX458772 UYR458772:UYT458772 VIN458772:VIP458772 VSJ458772:VSL458772 WCF458772:WCH458772 WMB458772:WMD458772 WVX458772:WVZ458772 P524308:R524308 JL524308:JN524308 TH524308:TJ524308 ADD524308:ADF524308 AMZ524308:ANB524308 AWV524308:AWX524308 BGR524308:BGT524308 BQN524308:BQP524308 CAJ524308:CAL524308 CKF524308:CKH524308 CUB524308:CUD524308 DDX524308:DDZ524308 DNT524308:DNV524308 DXP524308:DXR524308 EHL524308:EHN524308 ERH524308:ERJ524308 FBD524308:FBF524308 FKZ524308:FLB524308 FUV524308:FUX524308 GER524308:GET524308 GON524308:GOP524308 GYJ524308:GYL524308 HIF524308:HIH524308 HSB524308:HSD524308 IBX524308:IBZ524308 ILT524308:ILV524308 IVP524308:IVR524308 JFL524308:JFN524308 JPH524308:JPJ524308 JZD524308:JZF524308 KIZ524308:KJB524308 KSV524308:KSX524308 LCR524308:LCT524308 LMN524308:LMP524308 LWJ524308:LWL524308 MGF524308:MGH524308 MQB524308:MQD524308 MZX524308:MZZ524308 NJT524308:NJV524308 NTP524308:NTR524308 ODL524308:ODN524308 ONH524308:ONJ524308 OXD524308:OXF524308 PGZ524308:PHB524308 PQV524308:PQX524308 QAR524308:QAT524308 QKN524308:QKP524308 QUJ524308:QUL524308 REF524308:REH524308 ROB524308:ROD524308 RXX524308:RXZ524308 SHT524308:SHV524308 SRP524308:SRR524308 TBL524308:TBN524308 TLH524308:TLJ524308 TVD524308:TVF524308 UEZ524308:UFB524308 UOV524308:UOX524308 UYR524308:UYT524308 VIN524308:VIP524308 VSJ524308:VSL524308 WCF524308:WCH524308 WMB524308:WMD524308 WVX524308:WVZ524308 P589844:R589844 JL589844:JN589844 TH589844:TJ589844 ADD589844:ADF589844 AMZ589844:ANB589844 AWV589844:AWX589844 BGR589844:BGT589844 BQN589844:BQP589844 CAJ589844:CAL589844 CKF589844:CKH589844 CUB589844:CUD589844 DDX589844:DDZ589844 DNT589844:DNV589844 DXP589844:DXR589844 EHL589844:EHN589844 ERH589844:ERJ589844 FBD589844:FBF589844 FKZ589844:FLB589844 FUV589844:FUX589844 GER589844:GET589844 GON589844:GOP589844 GYJ589844:GYL589844 HIF589844:HIH589844 HSB589844:HSD589844 IBX589844:IBZ589844 ILT589844:ILV589844 IVP589844:IVR589844 JFL589844:JFN589844 JPH589844:JPJ589844 JZD589844:JZF589844 KIZ589844:KJB589844 KSV589844:KSX589844 LCR589844:LCT589844 LMN589844:LMP589844 LWJ589844:LWL589844 MGF589844:MGH589844 MQB589844:MQD589844 MZX589844:MZZ589844 NJT589844:NJV589844 NTP589844:NTR589844 ODL589844:ODN589844 ONH589844:ONJ589844 OXD589844:OXF589844 PGZ589844:PHB589844 PQV589844:PQX589844 QAR589844:QAT589844 QKN589844:QKP589844 QUJ589844:QUL589844 REF589844:REH589844 ROB589844:ROD589844 RXX589844:RXZ589844 SHT589844:SHV589844 SRP589844:SRR589844 TBL589844:TBN589844 TLH589844:TLJ589844 TVD589844:TVF589844 UEZ589844:UFB589844 UOV589844:UOX589844 UYR589844:UYT589844 VIN589844:VIP589844 VSJ589844:VSL589844 WCF589844:WCH589844 WMB589844:WMD589844 WVX589844:WVZ589844 P655380:R655380 JL655380:JN655380 TH655380:TJ655380 ADD655380:ADF655380 AMZ655380:ANB655380 AWV655380:AWX655380 BGR655380:BGT655380 BQN655380:BQP655380 CAJ655380:CAL655380 CKF655380:CKH655380 CUB655380:CUD655380 DDX655380:DDZ655380 DNT655380:DNV655380 DXP655380:DXR655380 EHL655380:EHN655380 ERH655380:ERJ655380 FBD655380:FBF655380 FKZ655380:FLB655380 FUV655380:FUX655380 GER655380:GET655380 GON655380:GOP655380 GYJ655380:GYL655380 HIF655380:HIH655380 HSB655380:HSD655380 IBX655380:IBZ655380 ILT655380:ILV655380 IVP655380:IVR655380 JFL655380:JFN655380 JPH655380:JPJ655380 JZD655380:JZF655380 KIZ655380:KJB655380 KSV655380:KSX655380 LCR655380:LCT655380 LMN655380:LMP655380 LWJ655380:LWL655380 MGF655380:MGH655380 MQB655380:MQD655380 MZX655380:MZZ655380 NJT655380:NJV655380 NTP655380:NTR655380 ODL655380:ODN655380 ONH655380:ONJ655380 OXD655380:OXF655380 PGZ655380:PHB655380 PQV655380:PQX655380 QAR655380:QAT655380 QKN655380:QKP655380 QUJ655380:QUL655380 REF655380:REH655380 ROB655380:ROD655380 RXX655380:RXZ655380 SHT655380:SHV655380 SRP655380:SRR655380 TBL655380:TBN655380 TLH655380:TLJ655380 TVD655380:TVF655380 UEZ655380:UFB655380 UOV655380:UOX655380 UYR655380:UYT655380 VIN655380:VIP655380 VSJ655380:VSL655380 WCF655380:WCH655380 WMB655380:WMD655380 WVX655380:WVZ655380 P720916:R720916 JL720916:JN720916 TH720916:TJ720916 ADD720916:ADF720916 AMZ720916:ANB720916 AWV720916:AWX720916 BGR720916:BGT720916 BQN720916:BQP720916 CAJ720916:CAL720916 CKF720916:CKH720916 CUB720916:CUD720916 DDX720916:DDZ720916 DNT720916:DNV720916 DXP720916:DXR720916 EHL720916:EHN720916 ERH720916:ERJ720916 FBD720916:FBF720916 FKZ720916:FLB720916 FUV720916:FUX720916 GER720916:GET720916 GON720916:GOP720916 GYJ720916:GYL720916 HIF720916:HIH720916 HSB720916:HSD720916 IBX720916:IBZ720916 ILT720916:ILV720916 IVP720916:IVR720916 JFL720916:JFN720916 JPH720916:JPJ720916 JZD720916:JZF720916 KIZ720916:KJB720916 KSV720916:KSX720916 LCR720916:LCT720916 LMN720916:LMP720916 LWJ720916:LWL720916 MGF720916:MGH720916 MQB720916:MQD720916 MZX720916:MZZ720916 NJT720916:NJV720916 NTP720916:NTR720916 ODL720916:ODN720916 ONH720916:ONJ720916 OXD720916:OXF720916 PGZ720916:PHB720916 PQV720916:PQX720916 QAR720916:QAT720916 QKN720916:QKP720916 QUJ720916:QUL720916 REF720916:REH720916 ROB720916:ROD720916 RXX720916:RXZ720916 SHT720916:SHV720916 SRP720916:SRR720916 TBL720916:TBN720916 TLH720916:TLJ720916 TVD720916:TVF720916 UEZ720916:UFB720916 UOV720916:UOX720916 UYR720916:UYT720916 VIN720916:VIP720916 VSJ720916:VSL720916 WCF720916:WCH720916 WMB720916:WMD720916 WVX720916:WVZ720916 P786452:R786452 JL786452:JN786452 TH786452:TJ786452 ADD786452:ADF786452 AMZ786452:ANB786452 AWV786452:AWX786452 BGR786452:BGT786452 BQN786452:BQP786452 CAJ786452:CAL786452 CKF786452:CKH786452 CUB786452:CUD786452 DDX786452:DDZ786452 DNT786452:DNV786452 DXP786452:DXR786452 EHL786452:EHN786452 ERH786452:ERJ786452 FBD786452:FBF786452 FKZ786452:FLB786452 FUV786452:FUX786452 GER786452:GET786452 GON786452:GOP786452 GYJ786452:GYL786452 HIF786452:HIH786452 HSB786452:HSD786452 IBX786452:IBZ786452 ILT786452:ILV786452 IVP786452:IVR786452 JFL786452:JFN786452 JPH786452:JPJ786452 JZD786452:JZF786452 KIZ786452:KJB786452 KSV786452:KSX786452 LCR786452:LCT786452 LMN786452:LMP786452 LWJ786452:LWL786452 MGF786452:MGH786452 MQB786452:MQD786452 MZX786452:MZZ786452 NJT786452:NJV786452 NTP786452:NTR786452 ODL786452:ODN786452 ONH786452:ONJ786452 OXD786452:OXF786452 PGZ786452:PHB786452 PQV786452:PQX786452 QAR786452:QAT786452 QKN786452:QKP786452 QUJ786452:QUL786452 REF786452:REH786452 ROB786452:ROD786452 RXX786452:RXZ786452 SHT786452:SHV786452 SRP786452:SRR786452 TBL786452:TBN786452 TLH786452:TLJ786452 TVD786452:TVF786452 UEZ786452:UFB786452 UOV786452:UOX786452 UYR786452:UYT786452 VIN786452:VIP786452 VSJ786452:VSL786452 WCF786452:WCH786452 WMB786452:WMD786452 WVX786452:WVZ786452 P851988:R851988 JL851988:JN851988 TH851988:TJ851988 ADD851988:ADF851988 AMZ851988:ANB851988 AWV851988:AWX851988 BGR851988:BGT851988 BQN851988:BQP851988 CAJ851988:CAL851988 CKF851988:CKH851988 CUB851988:CUD851988 DDX851988:DDZ851988 DNT851988:DNV851988 DXP851988:DXR851988 EHL851988:EHN851988 ERH851988:ERJ851988 FBD851988:FBF851988 FKZ851988:FLB851988 FUV851988:FUX851988 GER851988:GET851988 GON851988:GOP851988 GYJ851988:GYL851988 HIF851988:HIH851988 HSB851988:HSD851988 IBX851988:IBZ851988 ILT851988:ILV851988 IVP851988:IVR851988 JFL851988:JFN851988 JPH851988:JPJ851988 JZD851988:JZF851988 KIZ851988:KJB851988 KSV851988:KSX851988 LCR851988:LCT851988 LMN851988:LMP851988 LWJ851988:LWL851988 MGF851988:MGH851988 MQB851988:MQD851988 MZX851988:MZZ851988 NJT851988:NJV851988 NTP851988:NTR851988 ODL851988:ODN851988 ONH851988:ONJ851988 OXD851988:OXF851988 PGZ851988:PHB851988 PQV851988:PQX851988 QAR851988:QAT851988 QKN851988:QKP851988 QUJ851988:QUL851988 REF851988:REH851988 ROB851988:ROD851988 RXX851988:RXZ851988 SHT851988:SHV851988 SRP851988:SRR851988 TBL851988:TBN851988 TLH851988:TLJ851988 TVD851988:TVF851988 UEZ851988:UFB851988 UOV851988:UOX851988 UYR851988:UYT851988 VIN851988:VIP851988 VSJ851988:VSL851988 WCF851988:WCH851988 WMB851988:WMD851988 WVX851988:WVZ851988 P917524:R917524 JL917524:JN917524 TH917524:TJ917524 ADD917524:ADF917524 AMZ917524:ANB917524 AWV917524:AWX917524 BGR917524:BGT917524 BQN917524:BQP917524 CAJ917524:CAL917524 CKF917524:CKH917524 CUB917524:CUD917524 DDX917524:DDZ917524 DNT917524:DNV917524 DXP917524:DXR917524 EHL917524:EHN917524 ERH917524:ERJ917524 FBD917524:FBF917524 FKZ917524:FLB917524 FUV917524:FUX917524 GER917524:GET917524 GON917524:GOP917524 GYJ917524:GYL917524 HIF917524:HIH917524 HSB917524:HSD917524 IBX917524:IBZ917524 ILT917524:ILV917524 IVP917524:IVR917524 JFL917524:JFN917524 JPH917524:JPJ917524 JZD917524:JZF917524 KIZ917524:KJB917524 KSV917524:KSX917524 LCR917524:LCT917524 LMN917524:LMP917524 LWJ917524:LWL917524 MGF917524:MGH917524 MQB917524:MQD917524 MZX917524:MZZ917524 NJT917524:NJV917524 NTP917524:NTR917524 ODL917524:ODN917524 ONH917524:ONJ917524 OXD917524:OXF917524 PGZ917524:PHB917524 PQV917524:PQX917524 QAR917524:QAT917524 QKN917524:QKP917524 QUJ917524:QUL917524 REF917524:REH917524 ROB917524:ROD917524 RXX917524:RXZ917524 SHT917524:SHV917524 SRP917524:SRR917524 TBL917524:TBN917524 TLH917524:TLJ917524 TVD917524:TVF917524 UEZ917524:UFB917524 UOV917524:UOX917524 UYR917524:UYT917524 VIN917524:VIP917524 VSJ917524:VSL917524 WCF917524:WCH917524 WMB917524:WMD917524 WVX917524:WVZ917524 P983060:R983060 JL983060:JN983060 TH983060:TJ983060 ADD983060:ADF983060 AMZ983060:ANB983060 AWV983060:AWX983060 BGR983060:BGT983060 BQN983060:BQP983060 CAJ983060:CAL983060 CKF983060:CKH983060 CUB983060:CUD983060 DDX983060:DDZ983060 DNT983060:DNV983060 DXP983060:DXR983060 EHL983060:EHN983060 ERH983060:ERJ983060 FBD983060:FBF983060 FKZ983060:FLB983060 FUV983060:FUX983060 GER983060:GET983060 GON983060:GOP983060 GYJ983060:GYL983060 HIF983060:HIH983060 HSB983060:HSD983060 IBX983060:IBZ983060 ILT983060:ILV983060 IVP983060:IVR983060 JFL983060:JFN983060 JPH983060:JPJ983060 JZD983060:JZF983060 KIZ983060:KJB983060 KSV983060:KSX983060 LCR983060:LCT983060 LMN983060:LMP983060 LWJ983060:LWL983060 MGF983060:MGH983060 MQB983060:MQD983060 MZX983060:MZZ983060 NJT983060:NJV983060 NTP983060:NTR983060 ODL983060:ODN983060 ONH983060:ONJ983060 OXD983060:OXF983060 PGZ983060:PHB983060 PQV983060:PQX983060 QAR983060:QAT983060 QKN983060:QKP983060 QUJ983060:QUL983060 REF983060:REH983060 ROB983060:ROD983060 RXX983060:RXZ983060 SHT983060:SHV983060 SRP983060:SRR983060 TBL983060:TBN983060 TLH983060:TLJ983060 TVD983060:TVF983060 UEZ983060:UFB983060 UOV983060:UOX983060 UYR983060:UYT983060 VIN983060:VIP983060 VSJ983060:VSL983060 WCF983060:WCH983060 WMB983060:WMD983060 WVX983060:WVZ983060"/>
  </dataValidations>
  <printOptions horizontalCentered="1" verticalCentered="1"/>
  <pageMargins left="0.78740157480314965" right="0.78740157480314965" top="0.98425196850393704" bottom="0.98425196850393704" header="0.51181102362204722" footer="0.51181102362204722"/>
  <pageSetup paperSize="9" scale="95" orientation="portrait" horizontalDpi="4294967295" verticalDpi="4294967295"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ORÇAMENTARIA</vt:lpstr>
      <vt:lpstr>BDI TCU 2622 -URBANAS </vt:lpstr>
      <vt:lpstr>'BDI TCU 2622 -URBANAS '!Area_de_impressao</vt:lpstr>
      <vt:lpstr>ORÇAMENTARIA!Area_de_impressao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juscelinomariano</dc:creator>
  <cp:lastModifiedBy>paulapereira</cp:lastModifiedBy>
  <cp:lastPrinted>2018-10-24T11:27:59Z</cp:lastPrinted>
  <dcterms:created xsi:type="dcterms:W3CDTF">2017-02-02T12:38:08Z</dcterms:created>
  <dcterms:modified xsi:type="dcterms:W3CDTF">2019-02-07T17:19:06Z</dcterms:modified>
</cp:coreProperties>
</file>