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ARQUIVOS SEOS\INFRAESTRUTURA\Arquivos 2023\MEIO FIO E SARJETA\"/>
    </mc:Choice>
  </mc:AlternateContent>
  <bookViews>
    <workbookView xWindow="0" yWindow="0" windowWidth="21600" windowHeight="9630"/>
  </bookViews>
  <sheets>
    <sheet name="BDI TCU 2622 -URBANAS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xlnm.Print_Area" localSheetId="0">'BDI TCU 2622 -URBANAS'!$B$1:$J$42</definedName>
    <definedName name="Aut_original" localSheetId="0">[2]PROJETO!#REF!</definedName>
    <definedName name="Aut_original">[3]PROJETO!$A$1</definedName>
    <definedName name="Aut_resumo" localSheetId="0">[4]RESUMO_AUT1!#REF!</definedName>
    <definedName name="Aut_resumo">[5]RESUMO_AUT1!$A$1</definedName>
    <definedName name="_xlnm.Database" localSheetId="0">#REF!</definedName>
    <definedName name="_xlnm.Database">#REF!</definedName>
    <definedName name="BDI">[7]qorcamentodnerL1!#REF!</definedName>
    <definedName name="CONS" localSheetId="0">#REF!</definedName>
    <definedName name="CONS">#REF!</definedName>
    <definedName name="CONSUMO" localSheetId="0">[8]QuQuant!#REF!</definedName>
    <definedName name="CONSUMO">[9]QuQuant!$A$1</definedName>
    <definedName name="Descricao" localSheetId="0">#REF!</definedName>
    <definedName name="Descricao">#REF!</definedName>
    <definedName name="DIMPAV" localSheetId="0">#REF!</definedName>
    <definedName name="DIMPAV">#REF!</definedName>
    <definedName name="Excel_BuiltIn_Database">#REF!</definedName>
    <definedName name="ISS" localSheetId="0">#REF!</definedName>
    <definedName name="ISS">'[10]MODELO PLANILHA E BDI ATUALIZAD'!$A$21:$B$30</definedName>
    <definedName name="k" localSheetId="0">#REF!</definedName>
    <definedName name="k">#REF!</definedName>
    <definedName name="Meu" localSheetId="0">#REF!</definedName>
    <definedName name="Meu">#REF!</definedName>
    <definedName name="Print" localSheetId="0">[11]QuQuant!#REF!</definedName>
    <definedName name="Print">[12]QuQuant!$A$1025</definedName>
    <definedName name="Print_Area_MI" localSheetId="0">[13]qorcamentodnerL1!#REF!</definedName>
    <definedName name="Print_Area_MI">[14]qorcamentodnerL1!$E$5</definedName>
    <definedName name="UniformeMensageiro" localSheetId="0">#REF!</definedName>
    <definedName name="UniformeMensageiro">#REF!</definedName>
    <definedName name="UniformeMensageiros" localSheetId="0">#REF!</definedName>
    <definedName name="UniformeMensageiros">#REF!</definedName>
    <definedName name="UniformeRecepcionista" localSheetId="0">#REF!</definedName>
    <definedName name="UniformeRecepcionista">#REF!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6" i="1" l="1"/>
  <c r="C37" i="1" s="1"/>
  <c r="C35" i="1"/>
  <c r="C34" i="1"/>
  <c r="C33" i="1"/>
  <c r="C32" i="1"/>
  <c r="C31" i="1"/>
  <c r="C30" i="1"/>
  <c r="C29" i="1"/>
  <c r="L27" i="1"/>
  <c r="J14" i="1"/>
</calcChain>
</file>

<file path=xl/sharedStrings.xml><?xml version="1.0" encoding="utf-8"?>
<sst xmlns="http://schemas.openxmlformats.org/spreadsheetml/2006/main" count="59" uniqueCount="36">
  <si>
    <t>Acórdão 2622/2013</t>
  </si>
  <si>
    <t>CALCULO DO BDI -RODOVIAS , FERROVIAS E CONGENERES</t>
  </si>
  <si>
    <t>CONTRATO</t>
  </si>
  <si>
    <t>Proponente</t>
  </si>
  <si>
    <t>PREFEITURA MUNICIPAL DE LAGOA SANTA</t>
  </si>
  <si>
    <t>Empreendimento ( Nome/Apelido)</t>
  </si>
  <si>
    <t>OBRA: CONTRATAÇÃO DE EMPRESA ESPECIALIZADA NA PRESTAÇÃO DE SERVIÇOS PARA EXECUÇÃO DE SARJETA DE CONCRETO USINADO E EXECUÇÃO DE PASSEIOS, PISO PODOTÁTIL GUIA /ALERTA E MEIO-FIO</t>
  </si>
  <si>
    <t>Programa</t>
  </si>
  <si>
    <t>Município</t>
  </si>
  <si>
    <t>UF</t>
  </si>
  <si>
    <t>LAGOA SANTA</t>
  </si>
  <si>
    <t>Gestor</t>
  </si>
  <si>
    <t>Parâmetros para cálculo do BDI</t>
  </si>
  <si>
    <t>Itens Admissíveis</t>
  </si>
  <si>
    <t>Intervalos admissíveis sem justificativa</t>
  </si>
  <si>
    <t>Índices adotados</t>
  </si>
  <si>
    <t>Administração Central (AC)</t>
  </si>
  <si>
    <t xml:space="preserve">De </t>
  </si>
  <si>
    <t>até</t>
  </si>
  <si>
    <t>Seguro e Garantia (S+G)</t>
  </si>
  <si>
    <t>Risco (R)</t>
  </si>
  <si>
    <t>Despesas financeiras (DF)</t>
  </si>
  <si>
    <t>Lucro (L)</t>
  </si>
  <si>
    <t>Tributos (T)</t>
  </si>
  <si>
    <t xml:space="preserve">Tributos (T) </t>
  </si>
  <si>
    <t>INSS desoneração (E)</t>
  </si>
  <si>
    <t>ou</t>
  </si>
  <si>
    <t>Controle</t>
  </si>
  <si>
    <t>BDI ADMISSÍVEL</t>
  </si>
  <si>
    <t>BDI NÃO ADMISSÍVEL</t>
  </si>
  <si>
    <t>BDI CALCULADO ----&gt;</t>
  </si>
  <si>
    <t>BDI = [(1+AC+S+R+G)*(1+DF)*(1+L)/(1-(T+E))-1]</t>
  </si>
  <si>
    <t>TRIBUTOS PRATICADOS NO MUNICÍPIO</t>
  </si>
  <si>
    <t>ISSQN</t>
  </si>
  <si>
    <t>PIS/COFINS</t>
  </si>
  <si>
    <t>Nos percentuais referentes a tributos deverá ser considerado para efeito de calculo o ISS do município ou correspondente na sua inserção no Simples Nacional;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</si>
</sst>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9"/>
      <color indexed="9"/>
      <name val="Arial"/>
      <family val="2"/>
    </font>
    <font>
      <sz val="10"/>
      <color indexed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</cellStyleXfs>
  <cellXfs count="112">
    <xf numFmtId="0" fontId="0" fillId="0" borderId="0" xfId="0"/>
    <xf numFmtId="0" fontId="1" fillId="0" borderId="1" xfId="1" applyBorder="1"/>
    <xf numFmtId="0" fontId="1" fillId="0" borderId="2" xfId="1" applyBorder="1"/>
    <xf numFmtId="0" fontId="1" fillId="0" borderId="3" xfId="1" applyBorder="1"/>
    <xf numFmtId="0" fontId="1" fillId="0" borderId="0" xfId="1"/>
    <xf numFmtId="0" fontId="1" fillId="0" borderId="4" xfId="1" applyBorder="1"/>
    <xf numFmtId="0" fontId="2" fillId="0" borderId="4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5" xfId="1" applyFont="1" applyBorder="1" applyAlignment="1">
      <alignment horizontal="center"/>
    </xf>
    <xf numFmtId="0" fontId="3" fillId="2" borderId="6" xfId="1" applyFont="1" applyFill="1" applyBorder="1" applyAlignment="1" applyProtection="1">
      <alignment vertical="center"/>
    </xf>
    <xf numFmtId="0" fontId="3" fillId="2" borderId="7" xfId="1" applyFont="1" applyFill="1" applyBorder="1" applyAlignment="1" applyProtection="1">
      <alignment vertical="center"/>
    </xf>
    <xf numFmtId="0" fontId="3" fillId="2" borderId="8" xfId="1" applyFont="1" applyFill="1" applyBorder="1" applyAlignment="1" applyProtection="1">
      <alignment vertical="center"/>
    </xf>
    <xf numFmtId="0" fontId="1" fillId="3" borderId="0" xfId="1" applyFont="1" applyFill="1"/>
    <xf numFmtId="0" fontId="4" fillId="3" borderId="0" xfId="1" applyFont="1" applyFill="1"/>
    <xf numFmtId="0" fontId="1" fillId="3" borderId="0" xfId="1" applyFill="1"/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1" fillId="0" borderId="11" xfId="1" applyBorder="1" applyAlignment="1">
      <alignment horizontal="center" vertical="center"/>
    </xf>
    <xf numFmtId="0" fontId="1" fillId="0" borderId="12" xfId="1" applyBorder="1" applyAlignment="1">
      <alignment horizontal="center" vertical="center"/>
    </xf>
    <xf numFmtId="0" fontId="1" fillId="0" borderId="13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5" fillId="0" borderId="15" xfId="1" applyFont="1" applyFill="1" applyBorder="1" applyAlignment="1" applyProtection="1">
      <alignment horizontal="left" vertical="center"/>
    </xf>
    <xf numFmtId="0" fontId="5" fillId="4" borderId="16" xfId="1" applyFont="1" applyFill="1" applyBorder="1" applyAlignment="1" applyProtection="1">
      <alignment horizontal="left" vertical="center"/>
    </xf>
    <xf numFmtId="0" fontId="5" fillId="4" borderId="17" xfId="1" applyFont="1" applyFill="1" applyBorder="1" applyAlignment="1" applyProtection="1">
      <alignment horizontal="left" vertical="center"/>
    </xf>
    <xf numFmtId="0" fontId="6" fillId="0" borderId="4" xfId="1" applyFont="1" applyBorder="1" applyAlignment="1" applyProtection="1">
      <alignment horizontal="left" vertical="center"/>
    </xf>
    <xf numFmtId="0" fontId="6" fillId="0" borderId="0" xfId="1" applyFont="1" applyBorder="1" applyAlignment="1" applyProtection="1">
      <alignment horizontal="left" vertical="center"/>
    </xf>
    <xf numFmtId="0" fontId="6" fillId="0" borderId="5" xfId="1" applyFont="1" applyBorder="1" applyAlignment="1" applyProtection="1">
      <alignment vertical="center"/>
    </xf>
    <xf numFmtId="0" fontId="6" fillId="4" borderId="12" xfId="1" applyFont="1" applyFill="1" applyBorder="1" applyAlignment="1" applyProtection="1">
      <alignment vertical="center"/>
      <protection locked="0"/>
    </xf>
    <xf numFmtId="0" fontId="5" fillId="4" borderId="13" xfId="1" applyFont="1" applyFill="1" applyBorder="1" applyAlignment="1" applyProtection="1">
      <alignment vertical="center"/>
      <protection locked="0"/>
    </xf>
    <xf numFmtId="0" fontId="5" fillId="4" borderId="14" xfId="1" applyFont="1" applyFill="1" applyBorder="1" applyAlignment="1" applyProtection="1">
      <alignment vertical="center"/>
      <protection locked="0"/>
    </xf>
    <xf numFmtId="0" fontId="6" fillId="0" borderId="0" xfId="1" applyFont="1" applyBorder="1" applyAlignment="1" applyProtection="1">
      <alignment vertical="center"/>
    </xf>
    <xf numFmtId="0" fontId="6" fillId="4" borderId="12" xfId="1" applyFont="1" applyFill="1" applyBorder="1" applyAlignment="1" applyProtection="1">
      <alignment horizontal="center" vertical="center" wrapText="1"/>
      <protection locked="0"/>
    </xf>
    <xf numFmtId="0" fontId="6" fillId="4" borderId="13" xfId="1" applyFont="1" applyFill="1" applyBorder="1" applyAlignment="1" applyProtection="1">
      <alignment horizontal="center" vertical="center" wrapText="1"/>
      <protection locked="0"/>
    </xf>
    <xf numFmtId="0" fontId="6" fillId="4" borderId="14" xfId="1" applyFont="1" applyFill="1" applyBorder="1" applyAlignment="1" applyProtection="1">
      <alignment horizontal="center" vertical="center" wrapText="1"/>
      <protection locked="0"/>
    </xf>
    <xf numFmtId="0" fontId="6" fillId="0" borderId="4" xfId="1" applyFont="1" applyBorder="1" applyAlignment="1" applyProtection="1">
      <alignment vertical="center"/>
    </xf>
    <xf numFmtId="0" fontId="6" fillId="4" borderId="13" xfId="1" applyFont="1" applyFill="1" applyBorder="1" applyAlignment="1" applyProtection="1">
      <alignment vertical="center"/>
      <protection locked="0"/>
    </xf>
    <xf numFmtId="0" fontId="6" fillId="4" borderId="14" xfId="1" applyFont="1" applyFill="1" applyBorder="1" applyAlignment="1" applyProtection="1">
      <alignment vertical="center"/>
      <protection locked="0"/>
    </xf>
    <xf numFmtId="0" fontId="1" fillId="0" borderId="0" xfId="1" applyBorder="1"/>
    <xf numFmtId="0" fontId="1" fillId="0" borderId="5" xfId="1" applyBorder="1"/>
    <xf numFmtId="0" fontId="1" fillId="0" borderId="9" xfId="1" applyBorder="1"/>
    <xf numFmtId="0" fontId="1" fillId="4" borderId="15" xfId="1" applyFont="1" applyFill="1" applyBorder="1" applyAlignment="1">
      <alignment horizontal="center"/>
    </xf>
    <xf numFmtId="0" fontId="1" fillId="4" borderId="16" xfId="1" applyFont="1" applyFill="1" applyBorder="1" applyAlignment="1">
      <alignment horizontal="center"/>
    </xf>
    <xf numFmtId="0" fontId="1" fillId="4" borderId="17" xfId="1" applyFont="1" applyFill="1" applyBorder="1" applyAlignment="1">
      <alignment horizontal="center"/>
    </xf>
    <xf numFmtId="0" fontId="5" fillId="2" borderId="9" xfId="1" applyFont="1" applyFill="1" applyBorder="1" applyAlignment="1" applyProtection="1">
      <alignment vertical="center"/>
    </xf>
    <xf numFmtId="0" fontId="5" fillId="2" borderId="18" xfId="1" applyFont="1" applyFill="1" applyBorder="1" applyAlignment="1" applyProtection="1">
      <alignment horizontal="center" vertical="center" wrapText="1"/>
    </xf>
    <xf numFmtId="0" fontId="5" fillId="2" borderId="10" xfId="1" applyFont="1" applyFill="1" applyBorder="1" applyAlignment="1" applyProtection="1">
      <alignment horizontal="center" vertical="center" wrapText="1"/>
    </xf>
    <xf numFmtId="0" fontId="5" fillId="2" borderId="19" xfId="1" applyFont="1" applyFill="1" applyBorder="1" applyAlignment="1" applyProtection="1">
      <alignment horizontal="center" vertical="center" wrapText="1"/>
    </xf>
    <xf numFmtId="0" fontId="5" fillId="2" borderId="18" xfId="1" applyFont="1" applyFill="1" applyBorder="1" applyAlignment="1" applyProtection="1">
      <alignment horizontal="center" vertical="center"/>
    </xf>
    <xf numFmtId="0" fontId="5" fillId="2" borderId="11" xfId="1" applyFont="1" applyFill="1" applyBorder="1" applyAlignment="1" applyProtection="1">
      <alignment horizontal="center" vertical="center"/>
    </xf>
    <xf numFmtId="0" fontId="6" fillId="2" borderId="12" xfId="1" applyFont="1" applyFill="1" applyBorder="1" applyAlignment="1" applyProtection="1">
      <alignment vertical="center"/>
    </xf>
    <xf numFmtId="0" fontId="5" fillId="2" borderId="20" xfId="1" applyFont="1" applyFill="1" applyBorder="1" applyAlignment="1" applyProtection="1">
      <alignment horizontal="center" vertical="center" wrapText="1"/>
    </xf>
    <xf numFmtId="0" fontId="5" fillId="2" borderId="13" xfId="1" applyFont="1" applyFill="1" applyBorder="1" applyAlignment="1" applyProtection="1">
      <alignment horizontal="center" vertical="center" wrapText="1"/>
    </xf>
    <xf numFmtId="0" fontId="5" fillId="2" borderId="21" xfId="1" applyFont="1" applyFill="1" applyBorder="1" applyAlignment="1" applyProtection="1">
      <alignment horizontal="center" vertical="center" wrapText="1"/>
    </xf>
    <xf numFmtId="0" fontId="5" fillId="2" borderId="20" xfId="1" applyFont="1" applyFill="1" applyBorder="1" applyAlignment="1" applyProtection="1">
      <alignment horizontal="center" vertical="center"/>
    </xf>
    <xf numFmtId="0" fontId="5" fillId="2" borderId="14" xfId="1" applyFont="1" applyFill="1" applyBorder="1" applyAlignment="1" applyProtection="1">
      <alignment horizontal="center" vertical="center"/>
    </xf>
    <xf numFmtId="0" fontId="4" fillId="0" borderId="0" xfId="1" applyFont="1"/>
    <xf numFmtId="0" fontId="6" fillId="4" borderId="22" xfId="1" applyFont="1" applyFill="1" applyBorder="1" applyAlignment="1" applyProtection="1">
      <alignment horizontal="left" vertical="center"/>
    </xf>
    <xf numFmtId="10" fontId="6" fillId="4" borderId="23" xfId="1" applyNumberFormat="1" applyFont="1" applyFill="1" applyBorder="1" applyAlignment="1" applyProtection="1">
      <alignment vertical="center"/>
    </xf>
    <xf numFmtId="10" fontId="6" fillId="4" borderId="24" xfId="1" applyNumberFormat="1" applyFont="1" applyFill="1" applyBorder="1" applyAlignment="1" applyProtection="1">
      <alignment horizontal="center" vertical="center"/>
    </xf>
    <xf numFmtId="0" fontId="6" fillId="4" borderId="24" xfId="1" applyFont="1" applyFill="1" applyBorder="1" applyAlignment="1" applyProtection="1">
      <alignment horizontal="center" vertical="center"/>
    </xf>
    <xf numFmtId="10" fontId="6" fillId="4" borderId="25" xfId="1" applyNumberFormat="1" applyFont="1" applyFill="1" applyBorder="1" applyAlignment="1" applyProtection="1">
      <alignment horizontal="center" vertical="center"/>
    </xf>
    <xf numFmtId="0" fontId="6" fillId="4" borderId="23" xfId="1" applyFont="1" applyFill="1" applyBorder="1" applyAlignment="1" applyProtection="1">
      <alignment horizontal="left" vertical="center"/>
    </xf>
    <xf numFmtId="10" fontId="6" fillId="5" borderId="26" xfId="2" applyNumberFormat="1" applyFont="1" applyFill="1" applyBorder="1" applyAlignment="1" applyProtection="1">
      <alignment vertical="center"/>
      <protection locked="0"/>
    </xf>
    <xf numFmtId="0" fontId="6" fillId="4" borderId="27" xfId="1" applyFont="1" applyFill="1" applyBorder="1" applyAlignment="1" applyProtection="1">
      <alignment horizontal="left" vertical="center"/>
    </xf>
    <xf numFmtId="10" fontId="6" fillId="4" borderId="28" xfId="1" applyNumberFormat="1" applyFont="1" applyFill="1" applyBorder="1" applyAlignment="1" applyProtection="1">
      <alignment vertical="center"/>
    </xf>
    <xf numFmtId="10" fontId="6" fillId="4" borderId="29" xfId="1" applyNumberFormat="1" applyFont="1" applyFill="1" applyBorder="1" applyAlignment="1" applyProtection="1">
      <alignment horizontal="center" vertical="center"/>
    </xf>
    <xf numFmtId="0" fontId="6" fillId="4" borderId="29" xfId="1" applyFont="1" applyFill="1" applyBorder="1" applyAlignment="1" applyProtection="1">
      <alignment horizontal="center" vertical="center"/>
    </xf>
    <xf numFmtId="10" fontId="6" fillId="4" borderId="30" xfId="1" applyNumberFormat="1" applyFont="1" applyFill="1" applyBorder="1" applyAlignment="1" applyProtection="1">
      <alignment horizontal="center" vertical="center"/>
    </xf>
    <xf numFmtId="0" fontId="6" fillId="4" borderId="28" xfId="1" applyFont="1" applyFill="1" applyBorder="1" applyAlignment="1" applyProtection="1">
      <alignment horizontal="left" vertical="center"/>
    </xf>
    <xf numFmtId="0" fontId="6" fillId="4" borderId="31" xfId="1" applyFont="1" applyFill="1" applyBorder="1" applyAlignment="1" applyProtection="1">
      <alignment horizontal="left" vertical="center"/>
    </xf>
    <xf numFmtId="0" fontId="6" fillId="4" borderId="32" xfId="1" applyFont="1" applyFill="1" applyBorder="1" applyAlignment="1" applyProtection="1">
      <alignment horizontal="left" vertical="center"/>
    </xf>
    <xf numFmtId="0" fontId="1" fillId="4" borderId="4" xfId="1" applyFill="1" applyBorder="1"/>
    <xf numFmtId="10" fontId="6" fillId="4" borderId="33" xfId="1" applyNumberFormat="1" applyFont="1" applyFill="1" applyBorder="1" applyAlignment="1" applyProtection="1">
      <alignment vertical="center"/>
    </xf>
    <xf numFmtId="10" fontId="6" fillId="4" borderId="16" xfId="1" applyNumberFormat="1" applyFont="1" applyFill="1" applyBorder="1" applyAlignment="1" applyProtection="1">
      <alignment horizontal="center" vertical="center"/>
    </xf>
    <xf numFmtId="10" fontId="6" fillId="4" borderId="16" xfId="1" applyNumberFormat="1" applyFont="1" applyFill="1" applyBorder="1" applyAlignment="1" applyProtection="1">
      <alignment vertical="center"/>
    </xf>
    <xf numFmtId="10" fontId="6" fillId="4" borderId="34" xfId="1" applyNumberFormat="1" applyFont="1" applyFill="1" applyBorder="1" applyAlignment="1" applyProtection="1">
      <alignment horizontal="center" vertical="center"/>
    </xf>
    <xf numFmtId="0" fontId="1" fillId="4" borderId="35" xfId="1" applyFill="1" applyBorder="1"/>
    <xf numFmtId="10" fontId="6" fillId="2" borderId="15" xfId="1" applyNumberFormat="1" applyFont="1" applyFill="1" applyBorder="1" applyAlignment="1" applyProtection="1">
      <alignment horizontal="center" vertical="center"/>
    </xf>
    <xf numFmtId="10" fontId="6" fillId="2" borderId="16" xfId="1" applyNumberFormat="1" applyFont="1" applyFill="1" applyBorder="1" applyAlignment="1" applyProtection="1">
      <alignment horizontal="center" vertical="center"/>
    </xf>
    <xf numFmtId="10" fontId="6" fillId="2" borderId="17" xfId="1" applyNumberFormat="1" applyFont="1" applyFill="1" applyBorder="1" applyAlignment="1" applyProtection="1">
      <alignment horizontal="center" vertical="center"/>
    </xf>
    <xf numFmtId="0" fontId="1" fillId="0" borderId="36" xfId="1" applyBorder="1" applyAlignment="1">
      <alignment horizontal="center"/>
    </xf>
    <xf numFmtId="0" fontId="1" fillId="0" borderId="24" xfId="1" applyBorder="1" applyAlignment="1">
      <alignment horizontal="center"/>
    </xf>
    <xf numFmtId="0" fontId="1" fillId="0" borderId="37" xfId="1" applyBorder="1" applyAlignment="1">
      <alignment horizontal="center"/>
    </xf>
    <xf numFmtId="0" fontId="1" fillId="0" borderId="38" xfId="1" applyBorder="1" applyAlignment="1">
      <alignment horizontal="center"/>
    </xf>
    <xf numFmtId="0" fontId="1" fillId="0" borderId="29" xfId="1" applyBorder="1" applyAlignment="1">
      <alignment horizontal="center"/>
    </xf>
    <xf numFmtId="0" fontId="1" fillId="0" borderId="39" xfId="1" applyBorder="1" applyAlignment="1">
      <alignment horizontal="center"/>
    </xf>
    <xf numFmtId="0" fontId="1" fillId="0" borderId="40" xfId="1" applyBorder="1" applyAlignment="1">
      <alignment horizontal="center"/>
    </xf>
    <xf numFmtId="0" fontId="1" fillId="0" borderId="41" xfId="1" applyBorder="1" applyAlignment="1">
      <alignment horizontal="center"/>
    </xf>
    <xf numFmtId="0" fontId="1" fillId="0" borderId="42" xfId="1" applyBorder="1" applyAlignment="1">
      <alignment horizontal="center"/>
    </xf>
    <xf numFmtId="0" fontId="6" fillId="4" borderId="43" xfId="1" applyFont="1" applyFill="1" applyBorder="1" applyAlignment="1" applyProtection="1">
      <alignment horizontal="left" vertical="center"/>
    </xf>
    <xf numFmtId="0" fontId="1" fillId="5" borderId="33" xfId="1" applyFill="1" applyBorder="1" applyAlignment="1">
      <alignment horizontal="center"/>
    </xf>
    <xf numFmtId="0" fontId="1" fillId="5" borderId="16" xfId="1" applyFill="1" applyBorder="1" applyAlignment="1">
      <alignment horizontal="center"/>
    </xf>
    <xf numFmtId="0" fontId="1" fillId="5" borderId="34" xfId="1" applyFill="1" applyBorder="1" applyAlignment="1">
      <alignment horizontal="center"/>
    </xf>
    <xf numFmtId="10" fontId="1" fillId="4" borderId="44" xfId="2" applyNumberFormat="1" applyFont="1" applyFill="1" applyBorder="1"/>
    <xf numFmtId="0" fontId="1" fillId="0" borderId="33" xfId="1" applyFont="1" applyBorder="1" applyAlignment="1">
      <alignment horizontal="center"/>
    </xf>
    <xf numFmtId="0" fontId="1" fillId="0" borderId="16" xfId="1" applyFont="1" applyBorder="1" applyAlignment="1">
      <alignment horizontal="center"/>
    </xf>
    <xf numFmtId="0" fontId="1" fillId="0" borderId="17" xfId="1" applyFont="1" applyBorder="1" applyAlignment="1">
      <alignment horizontal="center"/>
    </xf>
    <xf numFmtId="0" fontId="7" fillId="4" borderId="15" xfId="1" applyFont="1" applyFill="1" applyBorder="1" applyAlignment="1">
      <alignment horizontal="center"/>
    </xf>
    <xf numFmtId="0" fontId="7" fillId="4" borderId="16" xfId="1" applyFont="1" applyFill="1" applyBorder="1" applyAlignment="1">
      <alignment horizontal="center"/>
    </xf>
    <xf numFmtId="0" fontId="7" fillId="4" borderId="17" xfId="1" applyFont="1" applyFill="1" applyBorder="1" applyAlignment="1">
      <alignment horizontal="center"/>
    </xf>
    <xf numFmtId="0" fontId="1" fillId="4" borderId="43" xfId="1" applyFill="1" applyBorder="1" applyAlignment="1">
      <alignment horizontal="right" vertical="center"/>
    </xf>
    <xf numFmtId="10" fontId="1" fillId="4" borderId="33" xfId="1" applyNumberFormat="1" applyFill="1" applyBorder="1" applyAlignment="1">
      <alignment horizontal="left" vertical="center"/>
    </xf>
    <xf numFmtId="0" fontId="1" fillId="4" borderId="16" xfId="1" applyFill="1" applyBorder="1" applyAlignment="1">
      <alignment horizontal="left" vertical="center"/>
    </xf>
    <xf numFmtId="0" fontId="1" fillId="4" borderId="17" xfId="1" applyFill="1" applyBorder="1" applyAlignment="1">
      <alignment horizontal="left" vertical="center"/>
    </xf>
    <xf numFmtId="0" fontId="1" fillId="4" borderId="45" xfId="1" applyFill="1" applyBorder="1" applyAlignment="1">
      <alignment horizontal="right" vertical="center"/>
    </xf>
    <xf numFmtId="10" fontId="1" fillId="4" borderId="46" xfId="1" applyNumberFormat="1" applyFill="1" applyBorder="1" applyAlignment="1">
      <alignment horizontal="left" vertical="center"/>
    </xf>
    <xf numFmtId="0" fontId="1" fillId="4" borderId="47" xfId="1" applyFill="1" applyBorder="1" applyAlignment="1">
      <alignment horizontal="left" vertical="center"/>
    </xf>
    <xf numFmtId="0" fontId="1" fillId="4" borderId="48" xfId="1" applyFill="1" applyBorder="1" applyAlignment="1">
      <alignment horizontal="left" vertical="center"/>
    </xf>
    <xf numFmtId="0" fontId="1" fillId="0" borderId="49" xfId="1" applyBorder="1"/>
    <xf numFmtId="0" fontId="7" fillId="0" borderId="50" xfId="3" applyFont="1" applyBorder="1" applyAlignment="1">
      <alignment horizontal="left" vertical="center" wrapText="1"/>
    </xf>
    <xf numFmtId="0" fontId="7" fillId="0" borderId="51" xfId="3" applyFont="1" applyBorder="1" applyAlignment="1">
      <alignment horizontal="left" vertical="center" wrapText="1"/>
    </xf>
    <xf numFmtId="0" fontId="7" fillId="0" borderId="52" xfId="3" applyFont="1" applyBorder="1" applyAlignment="1">
      <alignment horizontal="left" vertical="center" wrapText="1"/>
    </xf>
  </cellXfs>
  <cellStyles count="4">
    <cellStyle name="Normal" xfId="0" builtinId="0"/>
    <cellStyle name="Normal 2" xfId="1"/>
    <cellStyle name="Normal 9" xfId="3"/>
    <cellStyle name="Porcentagem 10" xfId="2"/>
  </cellStyles>
  <dxfs count="5">
    <dxf>
      <fill>
        <patternFill patternType="gray125">
          <bgColor indexed="51"/>
        </patternFill>
      </fill>
    </dxf>
    <dxf>
      <font>
        <condense val="0"/>
        <extend val="0"/>
        <color indexed="10"/>
      </font>
      <fill>
        <patternFill>
          <bgColor indexed="51"/>
        </patternFill>
      </fill>
    </dxf>
    <dxf>
      <font>
        <condense val="0"/>
        <extend val="0"/>
        <color indexed="12"/>
      </font>
      <fill>
        <patternFill>
          <bgColor indexed="27"/>
        </patternFill>
      </fill>
    </dxf>
    <dxf>
      <font>
        <b/>
        <i/>
        <condense val="0"/>
        <extend val="0"/>
        <color indexed="10"/>
      </font>
    </dxf>
    <dxf>
      <fill>
        <patternFill patternType="gray0625">
          <bgColor indexed="5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1291165</xdr:colOff>
      <xdr:row>0</xdr:row>
      <xdr:rowOff>21167</xdr:rowOff>
    </xdr:from>
    <xdr:to>
      <xdr:col>8</xdr:col>
      <xdr:colOff>1132416</xdr:colOff>
      <xdr:row>1</xdr:row>
      <xdr:rowOff>417796</xdr:rowOff>
    </xdr:to>
    <xdr:pic>
      <xdr:nvPicPr>
        <xdr:cNvPr id="2" name="Picture 1" descr="Cabecalho_Timbrado_PB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/>
        <a:srcRect l="26738" t="13967" r="29269"/>
        <a:stretch/>
      </xdr:blipFill>
      <xdr:spPr bwMode="auto">
        <a:xfrm>
          <a:off x="1439332" y="21167"/>
          <a:ext cx="2952751" cy="8305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42333</xdr:colOff>
      <xdr:row>1</xdr:row>
      <xdr:rowOff>95250</xdr:rowOff>
    </xdr:from>
    <xdr:to>
      <xdr:col>8</xdr:col>
      <xdr:colOff>592666</xdr:colOff>
      <xdr:row>1</xdr:row>
      <xdr:rowOff>211666</xdr:rowOff>
    </xdr:to>
    <xdr:sp macro="" textlink="">
      <xdr:nvSpPr>
        <xdr:cNvPr id="3" name="CaixaDeTexto 2"/>
        <xdr:cNvSpPr txBox="1"/>
      </xdr:nvSpPr>
      <xdr:spPr>
        <a:xfrm>
          <a:off x="2794000" y="529167"/>
          <a:ext cx="1058333" cy="116416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pt-BR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MLS\MODELO%20PLANILHA%20E%20BDI%20ATUALIZADO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D%20DELL\PMLS\PARA%20LICITAR\CRECHE-GALP&#195;O\PARA%20LICITA&#199;&#195;O\PMLS\MODELO%20PLANILHA%20E%20BDI%20ATUALIZADOS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ck_server\descritivos\Projetos\Marcilio\TO-010\Meus%20documentos\EGESA\Br-482mg\Volume1\CANAA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ontas.tcu.gov.br/Users/Richelieu/Desktop/DIPAC/TERMOS_DE_REFER&#202;NCIA/LIMPEZA_COPEIRAGEM/SE_MA/Custo%20Material%20e%20Equipamentos-final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rquivos%20internos\Quadro%20de%20quantidades\ORCAMENT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D%20DELL\PMLS\PARA%20LICITAR\CRECHE-GALP&#195;O\PARA%20LICITA&#199;&#195;O\descritivos\Projetos\Marcilio\TO-010\Meus%20documentos\EGESA\Br-482mg\Volume1\CANA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ck_server\descritivos\Meus%20documentos\Egesa-antigos\TO-134\Meus%20Documentos\FV-DNE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D%20DELL\PMLS\PARA%20LICITAR\CRECHE-GALP&#195;O\PARA%20LICITA&#199;&#195;O\descritivos\Meus%20documentos\Egesa-antigos\TO-134\Meus%20Documentos\FV-DNER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ck_server\descritivos\Meus%20documentos\Egesa-antigos\TO-134\0798\TECNICO\TEACOMP\LOTE06\P09\P10\RELAT6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D%20DELL\PMLS\PARA%20LICITAR\CRECHE-GALP&#195;O\PARA%20LICITA&#199;&#195;O\descritivos\Meus%20documentos\Egesa-antigos\TO-134\0798\TECNICO\TEACOMP\LOTE06\P09\P10\RELAT61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10%20-%20PLANILHA%20OR&#199;AMENT&#193;RIA%20-%20Atualizada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quivos%20internos\Quadro%20de%20quantidades\ORCAMENT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ck_server\descritivos\Meus%20documentos\EGESA\Br-482mg\Volume1\CANAA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D%20DELL\PMLS\PARA%20LICITAR\CRECHE-GALP&#195;O\PARA%20LICITA&#199;&#195;O\descritivos\Meus%20documentos\EGESA\Br-482mg\Volume1\CANA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"/>
      <sheetName val="BDI TCU 2622 - EDIF"/>
      <sheetName val="BDI TCU 2622 -URBANAS "/>
      <sheetName val="BDI TCU 2622 -SANEAMENTO"/>
      <sheetName val="BDI TCU 2622 - ELET"/>
      <sheetName val="BDI TCU 2622 - MAT.EQUIP"/>
      <sheetName val="BDI TCU 2622 PORT.MAR.FLU"/>
      <sheetName val="QCI"/>
      <sheetName val="CRONOGRAMA FINAN"/>
      <sheetName val="CRONOGRAMA FÍSICO"/>
    </sheetNames>
    <sheetDataSet>
      <sheetData sheetId="0">
        <row r="11">
          <cell r="N11" t="str">
            <v>MG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"/>
      <sheetName val="BDI TCU 2622 - EDIF"/>
      <sheetName val="BDI TCU 2622 -URBANAS "/>
      <sheetName val="BDI TCU 2622 -SANEAMENTO"/>
      <sheetName val="BDI TCU 2622 - ELET"/>
      <sheetName val="BDI TCU 2622 - MAT.EQUIP"/>
      <sheetName val="BDI TCU 2622 PORT.MAR.FLU"/>
      <sheetName val="QCI"/>
      <sheetName val="CRONOGRAMA FINAN"/>
      <sheetName val="CRONOGRAMA FÍSICO"/>
      <sheetName val="MODELO PLANILHA E BDI ATUALIZA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Quant-Vol1 (2)"/>
      <sheetName val="QQegesa"/>
      <sheetName val="QQuant-Vol1"/>
      <sheetName val="Licitação"/>
      <sheetName val="QQegesa-ant"/>
      <sheetName val="QQUANT"/>
      <sheetName val="QQder"/>
      <sheetName val="NumerN"/>
      <sheetName val="BS"/>
      <sheetName val="FR"/>
      <sheetName val="Dimens"/>
      <sheetName val="QuantPav"/>
      <sheetName val="QuQuant"/>
      <sheetName val="NumerN (2)"/>
      <sheetName val="Dimens (2)"/>
      <sheetName val="QuantPav (2)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eriais"/>
      <sheetName val="Equipamentos"/>
      <sheetName val="ORÇ EQUIP"/>
      <sheetName val="QuQuant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orcamentodnerL1"/>
      <sheetName val="qorcamentodnerL2"/>
    </sheetNames>
    <sheetDataSet>
      <sheetData sheetId="0"/>
      <sheetData sheetId="1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Quant-Vol1 (2)"/>
      <sheetName val="QQegesa"/>
      <sheetName val="QQuant-Vol1"/>
      <sheetName val="Licitação"/>
      <sheetName val="QQegesa-ant"/>
      <sheetName val="QQUANT"/>
      <sheetName val="QQder"/>
      <sheetName val="NumerN"/>
      <sheetName val="BS"/>
      <sheetName val="FR"/>
      <sheetName val="Dimens"/>
      <sheetName val="QuantPav"/>
      <sheetName val="QuQuant"/>
      <sheetName val="NumerN (2)"/>
      <sheetName val="Dimens (2)"/>
      <sheetName val="QuantPav (2)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  <sheetName val="qorcamentodnerL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Vorigi"/>
      <sheetName val="FVmodif"/>
      <sheetName val="FVresumo"/>
      <sheetName val="FVadotar"/>
      <sheetName val="Calculo4010"/>
      <sheetName val="ExempFC1"/>
      <sheetName val="ExemFC2"/>
      <sheetName val="ExemFC3"/>
      <sheetName val="Exemp1"/>
      <sheetName val="Exemp2"/>
      <sheetName val="Exemp3"/>
      <sheetName val="Exemp4"/>
      <sheetName val="Exemp5"/>
      <sheetName val="Exemp6"/>
      <sheetName val="Exemp7"/>
      <sheetName val="Exemp8"/>
      <sheetName val="PROJETO"/>
      <sheetName val="Exerci1"/>
      <sheetName val="Exerci2"/>
      <sheetName val="PROVA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Vorigi"/>
      <sheetName val="FVmodif"/>
      <sheetName val="FVresumo"/>
      <sheetName val="FVadotar"/>
      <sheetName val="Calculo4010"/>
      <sheetName val="ExempFC1"/>
      <sheetName val="ExemFC2"/>
      <sheetName val="ExemFC3"/>
      <sheetName val="Exemp1"/>
      <sheetName val="Exemp2"/>
      <sheetName val="Exemp3"/>
      <sheetName val="Exemp4"/>
      <sheetName val="Exemp5"/>
      <sheetName val="Exemp6"/>
      <sheetName val="Exemp7"/>
      <sheetName val="Exemp8"/>
      <sheetName val="PROJETO"/>
      <sheetName val="Exerci1"/>
      <sheetName val="Exerci2"/>
      <sheetName val="PROVA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_ORIGINAL"/>
      <sheetName val="RESUMO_AUT1"/>
    </sheetNames>
    <sheetDataSet>
      <sheetData sheetId="0" refreshError="1"/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_ORIGINAL"/>
      <sheetName val="RESUMO_AUT1"/>
    </sheetNames>
    <sheetDataSet>
      <sheetData sheetId="0"/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ARIA GERAL"/>
      <sheetName val="BDI TCU 2622 -URBANAS"/>
      <sheetName val="MEMÓRIA"/>
    </sheetNames>
    <sheetDataSet>
      <sheetData sheetId="0"/>
      <sheetData sheetId="1"/>
      <sheetData sheetId="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orcamentodnerL1"/>
      <sheetName val="qorcamentodnerL2"/>
    </sheetNames>
    <sheetDataSet>
      <sheetData sheetId="0"/>
      <sheetData sheetId="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Quant-Vol1 (2)"/>
      <sheetName val="QQegesa"/>
      <sheetName val="QQuant-Vol1"/>
      <sheetName val="Licitação"/>
      <sheetName val="QQegesa-ant"/>
      <sheetName val="QQUANT"/>
      <sheetName val="QQder"/>
      <sheetName val="NumerN"/>
      <sheetName val="BS"/>
      <sheetName val="FR"/>
      <sheetName val="Dimens"/>
      <sheetName val="QuantPav"/>
      <sheetName val="QuQuant"/>
      <sheetName val="NumerN (2)"/>
      <sheetName val="Dimens (2)"/>
      <sheetName val="QuantPav (2)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Quant-Vol1 (2)"/>
      <sheetName val="QQegesa"/>
      <sheetName val="QQuant-Vol1"/>
      <sheetName val="Licitação"/>
      <sheetName val="QQegesa-ant"/>
      <sheetName val="QQUANT"/>
      <sheetName val="QQder"/>
      <sheetName val="NumerN"/>
      <sheetName val="BS"/>
      <sheetName val="FR"/>
      <sheetName val="Dimens"/>
      <sheetName val="QuantPav"/>
      <sheetName val="QuQuant"/>
      <sheetName val="NumerN (2)"/>
      <sheetName val="Dimens (2)"/>
      <sheetName val="QuantPav (2)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U45"/>
  <sheetViews>
    <sheetView showGridLines="0" tabSelected="1" zoomScale="90" zoomScaleNormal="90" workbookViewId="0">
      <selection activeCell="M3" sqref="M3"/>
    </sheetView>
  </sheetViews>
  <sheetFormatPr defaultRowHeight="12.75" x14ac:dyDescent="0.2"/>
  <cols>
    <col min="1" max="1" width="2.28515625" style="4" customWidth="1"/>
    <col min="2" max="2" width="23.85546875" style="4" customWidth="1"/>
    <col min="3" max="8" width="3.85546875" style="4" customWidth="1"/>
    <col min="9" max="9" width="24.140625" style="4" customWidth="1"/>
    <col min="10" max="10" width="18" style="4" customWidth="1"/>
    <col min="11" max="16384" width="9.140625" style="4"/>
  </cols>
  <sheetData>
    <row r="1" spans="1:21" ht="34.5" customHeight="1" x14ac:dyDescent="0.2">
      <c r="A1" s="1"/>
      <c r="B1" s="1"/>
      <c r="C1" s="2"/>
      <c r="D1" s="2"/>
      <c r="E1" s="2"/>
      <c r="F1" s="2"/>
      <c r="G1" s="2"/>
      <c r="H1" s="2"/>
      <c r="I1" s="2"/>
      <c r="J1" s="3"/>
    </row>
    <row r="2" spans="1:21" ht="50.25" customHeight="1" thickBot="1" x14ac:dyDescent="0.3">
      <c r="A2" s="5"/>
      <c r="B2" s="6" t="s">
        <v>0</v>
      </c>
      <c r="C2" s="7"/>
      <c r="D2" s="7"/>
      <c r="E2" s="7"/>
      <c r="F2" s="7"/>
      <c r="G2" s="7"/>
      <c r="H2" s="7"/>
      <c r="I2" s="7"/>
      <c r="J2" s="8"/>
    </row>
    <row r="3" spans="1:21" x14ac:dyDescent="0.2">
      <c r="A3" s="5"/>
      <c r="B3" s="9"/>
      <c r="C3" s="10"/>
      <c r="D3" s="10"/>
      <c r="E3" s="10"/>
      <c r="F3" s="10"/>
      <c r="G3" s="10"/>
      <c r="H3" s="10"/>
      <c r="I3" s="10"/>
      <c r="J3" s="11"/>
      <c r="K3" s="12"/>
      <c r="L3" s="13"/>
      <c r="M3" s="13"/>
      <c r="N3" s="13"/>
      <c r="O3" s="13"/>
      <c r="P3" s="13"/>
      <c r="Q3" s="13"/>
      <c r="R3" s="13"/>
      <c r="S3" s="13"/>
      <c r="T3" s="14"/>
      <c r="U3" s="14"/>
    </row>
    <row r="4" spans="1:21" x14ac:dyDescent="0.2">
      <c r="A4" s="5"/>
      <c r="B4" s="15" t="s">
        <v>1</v>
      </c>
      <c r="C4" s="16"/>
      <c r="D4" s="16"/>
      <c r="E4" s="16"/>
      <c r="F4" s="16"/>
      <c r="G4" s="16"/>
      <c r="H4" s="16"/>
      <c r="I4" s="16"/>
      <c r="J4" s="17"/>
      <c r="K4" s="12"/>
      <c r="L4" s="13"/>
      <c r="M4" s="13"/>
      <c r="N4" s="13"/>
      <c r="O4" s="13"/>
      <c r="P4" s="13"/>
      <c r="Q4" s="13"/>
      <c r="R4" s="13"/>
      <c r="S4" s="13"/>
      <c r="T4" s="14"/>
      <c r="U4" s="14"/>
    </row>
    <row r="5" spans="1:21" x14ac:dyDescent="0.2">
      <c r="A5" s="5"/>
      <c r="B5" s="18"/>
      <c r="C5" s="19"/>
      <c r="D5" s="19"/>
      <c r="E5" s="19"/>
      <c r="F5" s="19"/>
      <c r="G5" s="19"/>
      <c r="H5" s="19"/>
      <c r="I5" s="19"/>
      <c r="J5" s="20"/>
      <c r="K5" s="12"/>
      <c r="L5" s="13"/>
      <c r="M5" s="13"/>
      <c r="N5" s="13"/>
      <c r="O5" s="13"/>
      <c r="P5" s="13"/>
      <c r="Q5" s="13"/>
      <c r="R5" s="13"/>
      <c r="S5" s="13"/>
      <c r="T5" s="14"/>
      <c r="U5" s="14"/>
    </row>
    <row r="6" spans="1:21" x14ac:dyDescent="0.2">
      <c r="A6" s="5"/>
      <c r="B6" s="21" t="s">
        <v>2</v>
      </c>
      <c r="C6" s="22"/>
      <c r="D6" s="22"/>
      <c r="E6" s="22"/>
      <c r="F6" s="22"/>
      <c r="G6" s="22"/>
      <c r="H6" s="22"/>
      <c r="I6" s="22"/>
      <c r="J6" s="23"/>
      <c r="K6" s="12"/>
      <c r="L6" s="13"/>
      <c r="M6" s="13"/>
      <c r="N6" s="13"/>
      <c r="O6" s="13"/>
      <c r="P6" s="13"/>
      <c r="Q6" s="13"/>
      <c r="R6" s="13"/>
      <c r="S6" s="13"/>
      <c r="T6" s="14"/>
      <c r="U6" s="14"/>
    </row>
    <row r="7" spans="1:21" x14ac:dyDescent="0.2">
      <c r="A7" s="5"/>
      <c r="B7" s="24" t="s">
        <v>3</v>
      </c>
      <c r="C7" s="25"/>
      <c r="D7" s="25"/>
      <c r="E7" s="25"/>
      <c r="F7" s="25"/>
      <c r="G7" s="25"/>
      <c r="H7" s="25"/>
      <c r="I7" s="25"/>
      <c r="J7" s="26"/>
      <c r="K7" s="12"/>
      <c r="L7" s="13"/>
      <c r="M7" s="13"/>
      <c r="N7" s="13"/>
      <c r="O7" s="13"/>
      <c r="P7" s="13"/>
      <c r="Q7" s="13"/>
      <c r="R7" s="13"/>
      <c r="S7" s="13"/>
      <c r="T7" s="14"/>
      <c r="U7" s="14"/>
    </row>
    <row r="8" spans="1:21" x14ac:dyDescent="0.2">
      <c r="A8" s="5"/>
      <c r="B8" s="27" t="s">
        <v>4</v>
      </c>
      <c r="C8" s="28"/>
      <c r="D8" s="28"/>
      <c r="E8" s="28"/>
      <c r="F8" s="28"/>
      <c r="G8" s="28"/>
      <c r="H8" s="28"/>
      <c r="I8" s="28"/>
      <c r="J8" s="29"/>
      <c r="K8" s="12"/>
      <c r="L8" s="13"/>
      <c r="M8" s="13"/>
      <c r="N8" s="13"/>
      <c r="O8" s="13"/>
      <c r="P8" s="13"/>
      <c r="Q8" s="13"/>
      <c r="R8" s="13"/>
      <c r="S8" s="13"/>
      <c r="T8" s="14"/>
      <c r="U8" s="14"/>
    </row>
    <row r="9" spans="1:21" x14ac:dyDescent="0.2">
      <c r="A9" s="5"/>
      <c r="B9" s="24" t="s">
        <v>5</v>
      </c>
      <c r="C9" s="25"/>
      <c r="D9" s="25"/>
      <c r="E9" s="25"/>
      <c r="F9" s="30"/>
      <c r="G9" s="30"/>
      <c r="H9" s="30"/>
      <c r="I9" s="30"/>
      <c r="J9" s="26"/>
      <c r="K9" s="12"/>
      <c r="L9" s="13"/>
      <c r="M9" s="13"/>
      <c r="N9" s="13"/>
      <c r="O9" s="13"/>
      <c r="P9" s="13"/>
      <c r="Q9" s="13"/>
      <c r="R9" s="13"/>
      <c r="S9" s="13"/>
      <c r="T9" s="14"/>
      <c r="U9" s="14"/>
    </row>
    <row r="10" spans="1:21" ht="33" customHeight="1" x14ac:dyDescent="0.2">
      <c r="A10" s="5"/>
      <c r="B10" s="31" t="s">
        <v>6</v>
      </c>
      <c r="C10" s="32"/>
      <c r="D10" s="32"/>
      <c r="E10" s="32"/>
      <c r="F10" s="32"/>
      <c r="G10" s="32"/>
      <c r="H10" s="32"/>
      <c r="I10" s="32"/>
      <c r="J10" s="33"/>
      <c r="K10" s="12"/>
      <c r="L10" s="13"/>
      <c r="M10" s="13"/>
      <c r="N10" s="13"/>
      <c r="O10" s="13"/>
      <c r="P10" s="13"/>
      <c r="Q10" s="13"/>
      <c r="R10" s="13"/>
      <c r="S10" s="13"/>
      <c r="T10" s="14"/>
      <c r="U10" s="14"/>
    </row>
    <row r="11" spans="1:21" x14ac:dyDescent="0.2">
      <c r="A11" s="5"/>
      <c r="B11" s="34" t="s">
        <v>7</v>
      </c>
      <c r="C11" s="30"/>
      <c r="D11" s="30"/>
      <c r="E11" s="30"/>
      <c r="F11" s="25"/>
      <c r="G11" s="25"/>
      <c r="H11" s="25"/>
      <c r="I11" s="25"/>
      <c r="J11" s="26"/>
      <c r="K11" s="12"/>
      <c r="L11" s="13"/>
      <c r="M11" s="13"/>
      <c r="N11" s="13"/>
      <c r="O11" s="13"/>
      <c r="P11" s="13"/>
      <c r="Q11" s="13"/>
      <c r="R11" s="13"/>
      <c r="S11" s="13"/>
      <c r="T11" s="14"/>
      <c r="U11" s="14"/>
    </row>
    <row r="12" spans="1:21" x14ac:dyDescent="0.2">
      <c r="A12" s="5"/>
      <c r="B12" s="27"/>
      <c r="C12" s="35"/>
      <c r="D12" s="35"/>
      <c r="E12" s="35"/>
      <c r="F12" s="35"/>
      <c r="G12" s="35"/>
      <c r="H12" s="35"/>
      <c r="I12" s="35"/>
      <c r="J12" s="36"/>
      <c r="K12" s="12"/>
      <c r="L12" s="13"/>
      <c r="M12" s="13"/>
      <c r="N12" s="13"/>
      <c r="O12" s="13"/>
      <c r="P12" s="13"/>
      <c r="Q12" s="13"/>
      <c r="R12" s="13"/>
      <c r="S12" s="13"/>
      <c r="T12" s="14"/>
      <c r="U12" s="14"/>
    </row>
    <row r="13" spans="1:21" x14ac:dyDescent="0.2">
      <c r="A13" s="5"/>
      <c r="B13" s="24" t="s">
        <v>8</v>
      </c>
      <c r="C13" s="37"/>
      <c r="D13" s="37"/>
      <c r="E13" s="37"/>
      <c r="F13" s="37"/>
      <c r="G13" s="37"/>
      <c r="H13" s="37"/>
      <c r="I13" s="37"/>
      <c r="J13" s="38" t="s">
        <v>9</v>
      </c>
      <c r="K13" s="12"/>
      <c r="L13" s="13"/>
      <c r="M13" s="13"/>
      <c r="N13" s="13"/>
      <c r="O13" s="13"/>
      <c r="P13" s="13"/>
      <c r="Q13" s="13"/>
      <c r="R13" s="13"/>
      <c r="S13" s="13"/>
      <c r="T13" s="14"/>
      <c r="U13" s="14"/>
    </row>
    <row r="14" spans="1:21" x14ac:dyDescent="0.2">
      <c r="A14" s="5"/>
      <c r="B14" s="27" t="s">
        <v>10</v>
      </c>
      <c r="C14" s="28"/>
      <c r="D14" s="28"/>
      <c r="E14" s="28"/>
      <c r="F14" s="28"/>
      <c r="G14" s="28"/>
      <c r="H14" s="28"/>
      <c r="I14" s="28"/>
      <c r="J14" s="29" t="str">
        <f>[1]PLANILHA!N11</f>
        <v>MG</v>
      </c>
      <c r="K14" s="12"/>
      <c r="L14" s="13"/>
      <c r="M14" s="13"/>
      <c r="N14" s="13"/>
      <c r="O14" s="13"/>
      <c r="P14" s="13"/>
      <c r="Q14" s="13"/>
      <c r="R14" s="13"/>
      <c r="S14" s="13"/>
      <c r="T14" s="14"/>
      <c r="U14" s="14"/>
    </row>
    <row r="15" spans="1:21" x14ac:dyDescent="0.2">
      <c r="A15" s="5"/>
      <c r="B15" s="39" t="s">
        <v>11</v>
      </c>
      <c r="C15" s="37"/>
      <c r="D15" s="37"/>
      <c r="E15" s="37"/>
      <c r="F15" s="37"/>
      <c r="G15" s="37"/>
      <c r="H15" s="37"/>
      <c r="I15" s="37"/>
      <c r="J15" s="38"/>
      <c r="K15" s="12"/>
      <c r="L15" s="13"/>
      <c r="M15" s="13"/>
      <c r="N15" s="13"/>
      <c r="O15" s="13"/>
      <c r="P15" s="13"/>
      <c r="Q15" s="13"/>
      <c r="R15" s="13"/>
      <c r="S15" s="13"/>
      <c r="T15" s="14"/>
      <c r="U15" s="14"/>
    </row>
    <row r="16" spans="1:21" x14ac:dyDescent="0.2">
      <c r="A16" s="5"/>
      <c r="B16" s="27"/>
      <c r="C16" s="28"/>
      <c r="D16" s="28"/>
      <c r="E16" s="28"/>
      <c r="F16" s="28"/>
      <c r="G16" s="28"/>
      <c r="H16" s="28"/>
      <c r="I16" s="28"/>
      <c r="J16" s="29"/>
      <c r="K16" s="12"/>
      <c r="L16" s="13"/>
      <c r="M16" s="13"/>
      <c r="N16" s="13"/>
      <c r="O16" s="13"/>
      <c r="P16" s="13"/>
      <c r="Q16" s="13"/>
      <c r="R16" s="13"/>
      <c r="S16" s="13"/>
      <c r="T16" s="14"/>
      <c r="U16" s="14"/>
    </row>
    <row r="17" spans="1:21" x14ac:dyDescent="0.2">
      <c r="A17" s="5"/>
      <c r="B17" s="5"/>
      <c r="C17" s="37"/>
      <c r="D17" s="37"/>
      <c r="E17" s="37"/>
      <c r="F17" s="37"/>
      <c r="G17" s="37"/>
      <c r="H17" s="37"/>
      <c r="I17" s="37"/>
      <c r="J17" s="38"/>
      <c r="K17" s="12"/>
      <c r="L17" s="13"/>
      <c r="M17" s="13"/>
      <c r="N17" s="13"/>
      <c r="O17" s="13"/>
      <c r="P17" s="13"/>
      <c r="Q17" s="13"/>
      <c r="R17" s="13"/>
      <c r="S17" s="13"/>
      <c r="T17" s="14"/>
      <c r="U17" s="14"/>
    </row>
    <row r="18" spans="1:21" ht="12.75" customHeight="1" x14ac:dyDescent="0.2">
      <c r="A18" s="5"/>
      <c r="B18" s="40" t="s">
        <v>12</v>
      </c>
      <c r="C18" s="41"/>
      <c r="D18" s="41"/>
      <c r="E18" s="41"/>
      <c r="F18" s="41"/>
      <c r="G18" s="41"/>
      <c r="H18" s="41"/>
      <c r="I18" s="41"/>
      <c r="J18" s="42"/>
      <c r="K18" s="12"/>
      <c r="L18" s="13"/>
      <c r="M18" s="13"/>
      <c r="N18" s="13"/>
      <c r="O18" s="13"/>
      <c r="P18" s="13"/>
      <c r="Q18" s="13"/>
      <c r="R18" s="13"/>
      <c r="S18" s="13"/>
      <c r="T18" s="14"/>
      <c r="U18" s="14"/>
    </row>
    <row r="19" spans="1:21" x14ac:dyDescent="0.2">
      <c r="A19" s="5"/>
      <c r="B19" s="43" t="s">
        <v>13</v>
      </c>
      <c r="C19" s="44" t="s">
        <v>14</v>
      </c>
      <c r="D19" s="45"/>
      <c r="E19" s="45"/>
      <c r="F19" s="45"/>
      <c r="G19" s="45"/>
      <c r="H19" s="46"/>
      <c r="I19" s="47" t="s">
        <v>15</v>
      </c>
      <c r="J19" s="48"/>
      <c r="K19" s="12"/>
      <c r="L19" s="13"/>
      <c r="M19" s="13"/>
      <c r="N19" s="13"/>
      <c r="O19" s="13"/>
      <c r="P19" s="13"/>
      <c r="Q19" s="13"/>
      <c r="R19" s="13"/>
      <c r="S19" s="13"/>
      <c r="T19" s="14"/>
      <c r="U19" s="14"/>
    </row>
    <row r="20" spans="1:21" x14ac:dyDescent="0.2">
      <c r="A20" s="5"/>
      <c r="B20" s="49"/>
      <c r="C20" s="50"/>
      <c r="D20" s="51"/>
      <c r="E20" s="51"/>
      <c r="F20" s="51"/>
      <c r="G20" s="51"/>
      <c r="H20" s="52"/>
      <c r="I20" s="53"/>
      <c r="J20" s="54"/>
      <c r="K20" s="12"/>
      <c r="L20" s="13"/>
      <c r="M20" s="13"/>
      <c r="N20" s="13"/>
      <c r="O20" s="13"/>
      <c r="P20" s="55"/>
      <c r="Q20" s="13"/>
      <c r="R20" s="13"/>
      <c r="S20" s="13"/>
      <c r="T20" s="14"/>
      <c r="U20" s="14"/>
    </row>
    <row r="21" spans="1:21" x14ac:dyDescent="0.2">
      <c r="A21" s="5"/>
      <c r="B21" s="56" t="s">
        <v>16</v>
      </c>
      <c r="C21" s="57" t="s">
        <v>17</v>
      </c>
      <c r="D21" s="58">
        <v>3.7999999999999999E-2</v>
      </c>
      <c r="E21" s="58"/>
      <c r="F21" s="59" t="s">
        <v>18</v>
      </c>
      <c r="G21" s="58">
        <v>4.6699999999999998E-2</v>
      </c>
      <c r="H21" s="60"/>
      <c r="I21" s="61" t="s">
        <v>16</v>
      </c>
      <c r="J21" s="62">
        <v>4.0500000000000001E-2</v>
      </c>
      <c r="K21" s="12"/>
      <c r="L21" s="13"/>
      <c r="M21" s="13"/>
      <c r="N21" s="13"/>
      <c r="O21" s="13"/>
      <c r="P21" s="55">
        <v>4.2000000000000003E-2</v>
      </c>
      <c r="Q21" s="55">
        <v>3.7999999999999999E-2</v>
      </c>
      <c r="R21" s="13"/>
      <c r="S21" s="13"/>
      <c r="T21" s="14"/>
      <c r="U21" s="14"/>
    </row>
    <row r="22" spans="1:21" x14ac:dyDescent="0.2">
      <c r="A22" s="5"/>
      <c r="B22" s="63" t="s">
        <v>19</v>
      </c>
      <c r="C22" s="64" t="s">
        <v>17</v>
      </c>
      <c r="D22" s="65">
        <v>3.2000000000000002E-3</v>
      </c>
      <c r="E22" s="65"/>
      <c r="F22" s="66" t="s">
        <v>18</v>
      </c>
      <c r="G22" s="65">
        <v>7.4000000000000003E-3</v>
      </c>
      <c r="H22" s="67"/>
      <c r="I22" s="68" t="s">
        <v>19</v>
      </c>
      <c r="J22" s="62">
        <v>3.2000000000000002E-3</v>
      </c>
      <c r="K22" s="12"/>
      <c r="L22" s="13"/>
      <c r="M22" s="13"/>
      <c r="N22" s="13"/>
      <c r="O22" s="13"/>
      <c r="P22" s="55">
        <v>3.8E-3</v>
      </c>
      <c r="Q22" s="55">
        <v>3.8E-3</v>
      </c>
      <c r="R22" s="13"/>
      <c r="S22" s="13"/>
      <c r="T22" s="14"/>
      <c r="U22" s="14"/>
    </row>
    <row r="23" spans="1:21" x14ac:dyDescent="0.2">
      <c r="A23" s="5"/>
      <c r="B23" s="63" t="s">
        <v>20</v>
      </c>
      <c r="C23" s="64" t="s">
        <v>17</v>
      </c>
      <c r="D23" s="65">
        <v>5.0000000000000001E-3</v>
      </c>
      <c r="E23" s="65"/>
      <c r="F23" s="66" t="s">
        <v>18</v>
      </c>
      <c r="G23" s="65">
        <v>9.7000000000000003E-3</v>
      </c>
      <c r="H23" s="67"/>
      <c r="I23" s="68" t="s">
        <v>20</v>
      </c>
      <c r="J23" s="62">
        <v>5.0000000000000001E-3</v>
      </c>
      <c r="K23" s="12"/>
      <c r="L23" s="13"/>
      <c r="M23" s="13"/>
      <c r="N23" s="13"/>
      <c r="O23" s="13"/>
      <c r="P23" s="55">
        <v>5.4000000000000003E-3</v>
      </c>
      <c r="Q23" s="55">
        <v>5.4000000000000003E-3</v>
      </c>
      <c r="R23" s="13"/>
      <c r="S23" s="13"/>
      <c r="T23" s="14"/>
      <c r="U23" s="14"/>
    </row>
    <row r="24" spans="1:21" x14ac:dyDescent="0.2">
      <c r="A24" s="5"/>
      <c r="B24" s="63" t="s">
        <v>21</v>
      </c>
      <c r="C24" s="64" t="s">
        <v>17</v>
      </c>
      <c r="D24" s="65">
        <v>1.0200000000000001E-2</v>
      </c>
      <c r="E24" s="65"/>
      <c r="F24" s="66" t="s">
        <v>18</v>
      </c>
      <c r="G24" s="65">
        <v>1.21E-2</v>
      </c>
      <c r="H24" s="67"/>
      <c r="I24" s="68" t="s">
        <v>21</v>
      </c>
      <c r="J24" s="62">
        <v>1.0800000000000001E-2</v>
      </c>
      <c r="K24" s="12"/>
      <c r="L24" s="13"/>
      <c r="M24" s="13"/>
      <c r="N24" s="13"/>
      <c r="O24" s="13"/>
      <c r="P24" s="55">
        <v>1.0800000000000001E-2</v>
      </c>
      <c r="Q24" s="55">
        <v>1.0500000000000001E-2</v>
      </c>
      <c r="R24" s="13"/>
      <c r="S24" s="13"/>
      <c r="T24" s="14"/>
      <c r="U24" s="14"/>
    </row>
    <row r="25" spans="1:21" x14ac:dyDescent="0.2">
      <c r="A25" s="5"/>
      <c r="B25" s="63" t="s">
        <v>22</v>
      </c>
      <c r="C25" s="64" t="s">
        <v>17</v>
      </c>
      <c r="D25" s="65">
        <v>6.6400000000000001E-2</v>
      </c>
      <c r="E25" s="65"/>
      <c r="F25" s="66" t="s">
        <v>18</v>
      </c>
      <c r="G25" s="65">
        <v>8.6900000000000005E-2</v>
      </c>
      <c r="H25" s="67"/>
      <c r="I25" s="68" t="s">
        <v>22</v>
      </c>
      <c r="J25" s="62">
        <v>6.6500000000000004E-2</v>
      </c>
      <c r="K25" s="12"/>
      <c r="L25" s="13"/>
      <c r="M25" s="13"/>
      <c r="N25" s="13"/>
      <c r="O25" s="13"/>
      <c r="P25" s="55">
        <v>6.8000000000000005E-2</v>
      </c>
      <c r="Q25" s="55">
        <v>6.6400000000000001E-2</v>
      </c>
      <c r="R25" s="13"/>
      <c r="S25" s="13"/>
      <c r="T25" s="14"/>
      <c r="U25" s="14"/>
    </row>
    <row r="26" spans="1:21" x14ac:dyDescent="0.2">
      <c r="A26" s="5"/>
      <c r="B26" s="69" t="s">
        <v>23</v>
      </c>
      <c r="C26" s="64" t="s">
        <v>17</v>
      </c>
      <c r="D26" s="65">
        <v>5.6500000000000002E-2</v>
      </c>
      <c r="E26" s="65"/>
      <c r="F26" s="66" t="s">
        <v>18</v>
      </c>
      <c r="G26" s="65">
        <v>8.6499999999999994E-2</v>
      </c>
      <c r="H26" s="67"/>
      <c r="I26" s="70" t="s">
        <v>24</v>
      </c>
      <c r="J26" s="62">
        <v>8.6499999999999994E-2</v>
      </c>
      <c r="K26" s="12"/>
      <c r="L26" s="13"/>
      <c r="M26" s="13"/>
      <c r="N26" s="13"/>
      <c r="O26" s="13"/>
      <c r="P26" s="55">
        <v>8.6499999999999994E-2</v>
      </c>
      <c r="Q26" s="55">
        <v>5.6500000000000002E-2</v>
      </c>
      <c r="R26" s="13"/>
      <c r="T26" s="14"/>
      <c r="U26" s="14"/>
    </row>
    <row r="27" spans="1:21" x14ac:dyDescent="0.2">
      <c r="A27" s="5"/>
      <c r="B27" s="71" t="s">
        <v>25</v>
      </c>
      <c r="C27" s="72"/>
      <c r="D27" s="73">
        <v>0</v>
      </c>
      <c r="E27" s="73"/>
      <c r="F27" s="74" t="s">
        <v>26</v>
      </c>
      <c r="G27" s="73">
        <v>4.4999999999999998E-2</v>
      </c>
      <c r="H27" s="75"/>
      <c r="I27" s="76" t="s">
        <v>25</v>
      </c>
      <c r="J27" s="62">
        <v>4.4999999999999998E-2</v>
      </c>
      <c r="K27" s="12"/>
      <c r="L27" s="13">
        <f>IF(OR(J27=0,J27=0.045),0,1)</f>
        <v>0</v>
      </c>
      <c r="M27" s="13"/>
      <c r="N27" s="13"/>
      <c r="O27" s="13"/>
      <c r="P27" s="55">
        <v>4.4999999999999998E-2</v>
      </c>
      <c r="Q27" s="55">
        <v>0</v>
      </c>
      <c r="R27" s="13"/>
      <c r="S27" s="13"/>
      <c r="T27" s="14"/>
      <c r="U27" s="14"/>
    </row>
    <row r="28" spans="1:21" x14ac:dyDescent="0.2">
      <c r="A28" s="5"/>
      <c r="B28" s="77" t="s">
        <v>27</v>
      </c>
      <c r="C28" s="78"/>
      <c r="D28" s="78"/>
      <c r="E28" s="78"/>
      <c r="F28" s="78"/>
      <c r="G28" s="78"/>
      <c r="H28" s="78"/>
      <c r="I28" s="78"/>
      <c r="J28" s="79"/>
      <c r="K28" s="12"/>
      <c r="L28" s="13"/>
      <c r="M28" s="13"/>
      <c r="N28" s="13"/>
      <c r="O28" s="13"/>
      <c r="P28" s="13"/>
      <c r="Q28" s="13"/>
      <c r="R28" s="13"/>
      <c r="S28" s="13"/>
      <c r="T28" s="14"/>
      <c r="U28" s="14"/>
    </row>
    <row r="29" spans="1:21" x14ac:dyDescent="0.2">
      <c r="A29" s="5"/>
      <c r="B29" s="56" t="s">
        <v>16</v>
      </c>
      <c r="C29" s="80" t="str">
        <f>IF(J21&gt;G21,"Incidência maior que a permitida",IF(J21&lt;D21,"Incidência menor que a permitida","ok"))</f>
        <v>ok</v>
      </c>
      <c r="D29" s="81"/>
      <c r="E29" s="81"/>
      <c r="F29" s="81"/>
      <c r="G29" s="81"/>
      <c r="H29" s="81"/>
      <c r="I29" s="81"/>
      <c r="J29" s="82"/>
      <c r="K29" s="12"/>
      <c r="L29" s="13"/>
      <c r="M29" s="13"/>
      <c r="N29" s="13"/>
      <c r="O29" s="13"/>
      <c r="P29" s="13"/>
      <c r="Q29" s="13"/>
      <c r="R29" s="13"/>
      <c r="S29" s="13"/>
      <c r="T29" s="14"/>
      <c r="U29" s="14"/>
    </row>
    <row r="30" spans="1:21" x14ac:dyDescent="0.2">
      <c r="A30" s="5"/>
      <c r="B30" s="63" t="s">
        <v>19</v>
      </c>
      <c r="C30" s="83" t="str">
        <f>IF(J22&gt;G22,"Incidência maior que a permitida",IF(J22&lt;0,"Incidência menor que a permitida","ok"))</f>
        <v>ok</v>
      </c>
      <c r="D30" s="84"/>
      <c r="E30" s="84"/>
      <c r="F30" s="84"/>
      <c r="G30" s="84"/>
      <c r="H30" s="84"/>
      <c r="I30" s="84"/>
      <c r="J30" s="85"/>
      <c r="K30" s="12"/>
      <c r="L30" s="13" t="s">
        <v>28</v>
      </c>
      <c r="M30" s="13" t="s">
        <v>29</v>
      </c>
      <c r="N30" s="13"/>
      <c r="O30" s="13"/>
      <c r="P30" s="13"/>
      <c r="Q30" s="13"/>
      <c r="R30" s="13"/>
      <c r="S30" s="13"/>
      <c r="T30" s="14"/>
      <c r="U30" s="14"/>
    </row>
    <row r="31" spans="1:21" x14ac:dyDescent="0.2">
      <c r="A31" s="5"/>
      <c r="B31" s="63" t="s">
        <v>20</v>
      </c>
      <c r="C31" s="83" t="str">
        <f>IF(J23&gt;G23,"Incidência maior que a permitida",IF(J23&lt;0,"Incidência menor que a permitida","ok"))</f>
        <v>ok</v>
      </c>
      <c r="D31" s="84"/>
      <c r="E31" s="84"/>
      <c r="F31" s="84"/>
      <c r="G31" s="84"/>
      <c r="H31" s="84"/>
      <c r="I31" s="84"/>
      <c r="J31" s="85"/>
      <c r="K31" s="12"/>
      <c r="L31" s="13">
        <v>0.25600000000000001</v>
      </c>
      <c r="M31" s="13">
        <v>0.30659999999999998</v>
      </c>
      <c r="N31" s="13"/>
      <c r="O31" s="13"/>
      <c r="P31" s="13"/>
      <c r="Q31" s="13"/>
      <c r="R31" s="13"/>
      <c r="S31" s="13"/>
      <c r="T31" s="14"/>
      <c r="U31" s="14"/>
    </row>
    <row r="32" spans="1:21" x14ac:dyDescent="0.2">
      <c r="A32" s="5"/>
      <c r="B32" s="63" t="s">
        <v>21</v>
      </c>
      <c r="C32" s="83" t="str">
        <f>IF(J24&gt;G24,"Incidência maior que a permitida",IF(J24&lt;D24,"Incidência menor que a permitida","ok"))</f>
        <v>ok</v>
      </c>
      <c r="D32" s="84"/>
      <c r="E32" s="84"/>
      <c r="F32" s="84"/>
      <c r="G32" s="84"/>
      <c r="H32" s="84"/>
      <c r="I32" s="84"/>
      <c r="J32" s="85"/>
      <c r="K32" s="12"/>
      <c r="L32" s="13">
        <v>0.19600000000000001</v>
      </c>
      <c r="M32" s="13">
        <v>0.24229999999999999</v>
      </c>
      <c r="N32" s="13"/>
      <c r="O32" s="13"/>
      <c r="P32" s="13"/>
      <c r="Q32" s="13"/>
      <c r="R32" s="13"/>
      <c r="S32" s="13"/>
      <c r="T32" s="14"/>
      <c r="U32" s="14"/>
    </row>
    <row r="33" spans="1:21" x14ac:dyDescent="0.2">
      <c r="A33" s="5"/>
      <c r="B33" s="63" t="s">
        <v>22</v>
      </c>
      <c r="C33" s="83" t="str">
        <f>IF(J25&gt;G25,"Incidência maior que a permitida",IF(J25&lt;D25,"Incidência menor que a permitida","ok"))</f>
        <v>ok</v>
      </c>
      <c r="D33" s="84"/>
      <c r="E33" s="84"/>
      <c r="F33" s="84"/>
      <c r="G33" s="84"/>
      <c r="H33" s="84"/>
      <c r="I33" s="84"/>
      <c r="J33" s="85"/>
      <c r="K33" s="12"/>
      <c r="L33" s="13"/>
      <c r="M33" s="13"/>
      <c r="N33" s="13"/>
      <c r="O33" s="13"/>
      <c r="P33" s="13"/>
      <c r="Q33" s="13"/>
      <c r="R33" s="13"/>
      <c r="S33" s="13"/>
      <c r="T33" s="14"/>
      <c r="U33" s="14"/>
    </row>
    <row r="34" spans="1:21" x14ac:dyDescent="0.2">
      <c r="A34" s="5"/>
      <c r="B34" s="69" t="s">
        <v>23</v>
      </c>
      <c r="C34" s="86" t="str">
        <f>IF(J26&gt;G26,"Incidência maior que a permitida",IF(J26&lt;D26,"Incidência menor que a permitida","ok"))</f>
        <v>ok</v>
      </c>
      <c r="D34" s="87"/>
      <c r="E34" s="87"/>
      <c r="F34" s="87"/>
      <c r="G34" s="87"/>
      <c r="H34" s="87"/>
      <c r="I34" s="87"/>
      <c r="J34" s="88"/>
      <c r="K34" s="12"/>
      <c r="L34" s="13"/>
      <c r="M34" s="13"/>
      <c r="N34" s="13"/>
      <c r="O34" s="13"/>
      <c r="P34" s="13"/>
      <c r="Q34" s="13"/>
      <c r="R34" s="13"/>
      <c r="S34" s="13"/>
      <c r="T34" s="14"/>
      <c r="U34" s="14"/>
    </row>
    <row r="35" spans="1:21" x14ac:dyDescent="0.2">
      <c r="A35" s="5"/>
      <c r="B35" s="71" t="s">
        <v>25</v>
      </c>
      <c r="C35" s="86" t="str">
        <f>IF(J27=D27,"ok",IF(J27=G27,"ok","Incidência não permitida"))</f>
        <v>ok</v>
      </c>
      <c r="D35" s="87"/>
      <c r="E35" s="87"/>
      <c r="F35" s="87"/>
      <c r="G35" s="87"/>
      <c r="H35" s="87"/>
      <c r="I35" s="87"/>
      <c r="J35" s="88"/>
      <c r="K35" s="12"/>
      <c r="L35" s="13"/>
      <c r="M35" s="13"/>
      <c r="N35" s="13"/>
      <c r="O35" s="13"/>
      <c r="P35" s="13"/>
      <c r="Q35" s="13"/>
      <c r="R35" s="13"/>
      <c r="S35" s="13"/>
      <c r="T35" s="14"/>
      <c r="U35" s="14"/>
    </row>
    <row r="36" spans="1:21" x14ac:dyDescent="0.2">
      <c r="A36" s="5"/>
      <c r="B36" s="89" t="s">
        <v>30</v>
      </c>
      <c r="C36" s="90" t="s">
        <v>31</v>
      </c>
      <c r="D36" s="91"/>
      <c r="E36" s="91"/>
      <c r="F36" s="91"/>
      <c r="G36" s="91"/>
      <c r="H36" s="91"/>
      <c r="I36" s="92"/>
      <c r="J36" s="93">
        <f>ROUND(((1+J21+J22+J23)*(1+J24)*(1+J25)/(1-(J26+J27))-1),4)</f>
        <v>0.30170000000000002</v>
      </c>
      <c r="K36" s="12"/>
      <c r="L36" s="13"/>
      <c r="M36" s="13"/>
      <c r="N36" s="13"/>
      <c r="O36" s="13"/>
      <c r="P36" s="13"/>
      <c r="Q36" s="13"/>
      <c r="R36" s="13"/>
      <c r="S36" s="13"/>
      <c r="T36" s="14"/>
      <c r="U36" s="14"/>
    </row>
    <row r="37" spans="1:21" x14ac:dyDescent="0.2">
      <c r="A37" s="5"/>
      <c r="B37" s="5"/>
      <c r="C37" s="94" t="str">
        <f>IF(J27=0.045,IF(AND(J36&gt;=L31,J36&lt;=M31),L30,M30),IF(AND(J36&gt;=L32,J36&lt;=M32),L30,M30))</f>
        <v>BDI ADMISSÍVEL</v>
      </c>
      <c r="D37" s="95"/>
      <c r="E37" s="95"/>
      <c r="F37" s="95"/>
      <c r="G37" s="95"/>
      <c r="H37" s="95"/>
      <c r="I37" s="95"/>
      <c r="J37" s="96"/>
      <c r="K37" s="12"/>
      <c r="L37" s="13"/>
      <c r="M37" s="13"/>
      <c r="N37" s="13"/>
      <c r="O37" s="13"/>
      <c r="P37" s="13"/>
      <c r="Q37" s="13"/>
      <c r="R37" s="13"/>
      <c r="S37" s="13"/>
      <c r="T37" s="14"/>
      <c r="U37" s="14"/>
    </row>
    <row r="38" spans="1:21" x14ac:dyDescent="0.2">
      <c r="A38" s="5"/>
      <c r="B38" s="5"/>
      <c r="C38" s="37"/>
      <c r="D38" s="37"/>
      <c r="E38" s="37"/>
      <c r="F38" s="37"/>
      <c r="G38" s="37"/>
      <c r="H38" s="37"/>
      <c r="I38" s="37"/>
      <c r="J38" s="38"/>
      <c r="L38" s="13"/>
      <c r="M38" s="13"/>
      <c r="N38" s="13"/>
      <c r="O38" s="13"/>
      <c r="P38" s="13"/>
      <c r="Q38" s="13"/>
      <c r="R38" s="13"/>
      <c r="S38" s="13"/>
    </row>
    <row r="39" spans="1:21" x14ac:dyDescent="0.2">
      <c r="A39" s="5"/>
      <c r="B39" s="5"/>
      <c r="C39" s="37"/>
      <c r="D39" s="37"/>
      <c r="E39" s="37"/>
      <c r="F39" s="37"/>
      <c r="G39" s="37"/>
      <c r="H39" s="37"/>
      <c r="I39" s="37"/>
      <c r="J39" s="38"/>
      <c r="L39" s="13"/>
      <c r="M39" s="13"/>
      <c r="N39" s="13"/>
      <c r="O39" s="13"/>
      <c r="P39" s="13"/>
      <c r="Q39" s="13"/>
      <c r="R39" s="13"/>
      <c r="S39" s="13"/>
    </row>
    <row r="40" spans="1:21" x14ac:dyDescent="0.2">
      <c r="A40" s="5"/>
      <c r="B40" s="97" t="s">
        <v>32</v>
      </c>
      <c r="C40" s="98"/>
      <c r="D40" s="98"/>
      <c r="E40" s="98"/>
      <c r="F40" s="98"/>
      <c r="G40" s="98"/>
      <c r="H40" s="98"/>
      <c r="I40" s="98"/>
      <c r="J40" s="99"/>
    </row>
    <row r="41" spans="1:21" x14ac:dyDescent="0.2">
      <c r="A41" s="5"/>
      <c r="B41" s="100" t="s">
        <v>33</v>
      </c>
      <c r="C41" s="101">
        <v>0.05</v>
      </c>
      <c r="D41" s="102"/>
      <c r="E41" s="102"/>
      <c r="F41" s="102"/>
      <c r="G41" s="102"/>
      <c r="H41" s="102"/>
      <c r="I41" s="102"/>
      <c r="J41" s="103"/>
    </row>
    <row r="42" spans="1:21" ht="13.5" thickBot="1" x14ac:dyDescent="0.25">
      <c r="A42" s="5"/>
      <c r="B42" s="104" t="s">
        <v>34</v>
      </c>
      <c r="C42" s="105">
        <v>3.6499999999999998E-2</v>
      </c>
      <c r="D42" s="106"/>
      <c r="E42" s="106"/>
      <c r="F42" s="106"/>
      <c r="G42" s="106"/>
      <c r="H42" s="106"/>
      <c r="I42" s="106"/>
      <c r="J42" s="107"/>
    </row>
    <row r="43" spans="1:21" x14ac:dyDescent="0.2">
      <c r="A43" s="5"/>
      <c r="B43" s="5"/>
      <c r="C43" s="37"/>
      <c r="D43" s="37"/>
      <c r="E43" s="37"/>
      <c r="F43" s="37"/>
      <c r="G43" s="37"/>
      <c r="H43" s="37"/>
      <c r="I43" s="37"/>
      <c r="J43" s="38"/>
    </row>
    <row r="44" spans="1:21" ht="13.5" thickBot="1" x14ac:dyDescent="0.25">
      <c r="A44" s="5"/>
      <c r="B44" s="5"/>
      <c r="C44" s="37"/>
      <c r="D44" s="37"/>
      <c r="E44" s="37"/>
      <c r="F44" s="37"/>
      <c r="G44" s="37"/>
      <c r="H44" s="37"/>
      <c r="I44" s="37"/>
      <c r="J44" s="38"/>
    </row>
    <row r="45" spans="1:21" ht="33.75" customHeight="1" thickBot="1" x14ac:dyDescent="0.25">
      <c r="A45" s="108"/>
      <c r="B45" s="109" t="s">
        <v>35</v>
      </c>
      <c r="C45" s="110"/>
      <c r="D45" s="110"/>
      <c r="E45" s="110"/>
      <c r="F45" s="110"/>
      <c r="G45" s="110"/>
      <c r="H45" s="110"/>
      <c r="I45" s="110"/>
      <c r="J45" s="111"/>
    </row>
  </sheetData>
  <mergeCells count="34">
    <mergeCell ref="B40:J40"/>
    <mergeCell ref="C41:J41"/>
    <mergeCell ref="C42:J42"/>
    <mergeCell ref="B45:J45"/>
    <mergeCell ref="C32:J32"/>
    <mergeCell ref="C33:J33"/>
    <mergeCell ref="C34:J34"/>
    <mergeCell ref="C35:J35"/>
    <mergeCell ref="C36:I36"/>
    <mergeCell ref="C37:J37"/>
    <mergeCell ref="D27:E27"/>
    <mergeCell ref="G27:H27"/>
    <mergeCell ref="B28:J28"/>
    <mergeCell ref="C29:J29"/>
    <mergeCell ref="C30:J30"/>
    <mergeCell ref="C31:J31"/>
    <mergeCell ref="D24:E24"/>
    <mergeCell ref="G24:H24"/>
    <mergeCell ref="D25:E25"/>
    <mergeCell ref="G25:H25"/>
    <mergeCell ref="D26:E26"/>
    <mergeCell ref="G26:H26"/>
    <mergeCell ref="D21:E21"/>
    <mergeCell ref="G21:H21"/>
    <mergeCell ref="D22:E22"/>
    <mergeCell ref="G22:H22"/>
    <mergeCell ref="D23:E23"/>
    <mergeCell ref="G23:H23"/>
    <mergeCell ref="B2:J2"/>
    <mergeCell ref="B4:J5"/>
    <mergeCell ref="B10:J10"/>
    <mergeCell ref="B18:J18"/>
    <mergeCell ref="C19:H20"/>
    <mergeCell ref="I19:J20"/>
  </mergeCells>
  <conditionalFormatting sqref="J21:J26">
    <cfRule type="cellIs" dxfId="4" priority="5" stopIfTrue="1" operator="notBetween">
      <formula>D21</formula>
      <formula>G21</formula>
    </cfRule>
  </conditionalFormatting>
  <conditionalFormatting sqref="C29:C35">
    <cfRule type="cellIs" dxfId="3" priority="4" stopIfTrue="1" operator="notEqual">
      <formula>"ok"</formula>
    </cfRule>
  </conditionalFormatting>
  <conditionalFormatting sqref="C37:J37">
    <cfRule type="cellIs" dxfId="2" priority="2" stopIfTrue="1" operator="equal">
      <formula>$L$30</formula>
    </cfRule>
    <cfRule type="cellIs" dxfId="1" priority="3" stopIfTrue="1" operator="notEqual">
      <formula>$L$30</formula>
    </cfRule>
  </conditionalFormatting>
  <conditionalFormatting sqref="J27">
    <cfRule type="expression" dxfId="0" priority="1" stopIfTrue="1">
      <formula>$L$27&lt;&gt;0</formula>
    </cfRule>
  </conditionalFormatting>
  <dataValidations count="2">
    <dataValidation allowBlank="1" showInputMessage="1" showErrorMessage="1" promptTitle="Encargos sociais" prompt="Para encargos sociais desonerados usar 4,5%." sqref="J27"/>
    <dataValidation allowBlank="1" showInputMessage="1" showErrorMessage="1" promptTitle="Fórnula TCU Acórdão 2622/2013" prompt="Rodovias, ferrovias, obras urbanas" sqref="C36:I36"/>
  </dataValidations>
  <printOptions horizontalCentered="1"/>
  <pageMargins left="0.98425196850393704" right="0.78740157480314965" top="0.98425196850393704" bottom="0.98425196850393704" header="0.51181102362204722" footer="0.51181102362204722"/>
  <pageSetup paperSize="9" scale="9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 TCU 2622 -URBANAS</vt:lpstr>
      <vt:lpstr>'BDI TCU 2622 -URBANAS'!Area_de_impressao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Azevedo Damasceno</dc:creator>
  <cp:lastModifiedBy>Ana Claudia Azevedo Damasceno</cp:lastModifiedBy>
  <dcterms:created xsi:type="dcterms:W3CDTF">2023-09-20T18:19:32Z</dcterms:created>
  <dcterms:modified xsi:type="dcterms:W3CDTF">2023-09-20T18:20:31Z</dcterms:modified>
</cp:coreProperties>
</file>